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BOGDANOVA\Users\Public\"/>
    </mc:Choice>
  </mc:AlternateContent>
  <bookViews>
    <workbookView xWindow="0" yWindow="0" windowWidth="28800" windowHeight="12435" activeTab="1"/>
  </bookViews>
  <sheets>
    <sheet name="отчет 2016 " sheetId="7" r:id="rId1"/>
    <sheet name="отчет 3 квартал 2016 " sheetId="6" r:id="rId2"/>
  </sheets>
  <definedNames>
    <definedName name="_xlnm.Print_Titles" localSheetId="0">'отчет 2016 '!$6:$9</definedName>
    <definedName name="_xlnm.Print_Titles" localSheetId="1">'отчет 3 квартал 2016 '!$6:$9</definedName>
    <definedName name="_xlnm.Print_Area" localSheetId="0">'отчет 2016 '!$A$1:$R$124</definedName>
    <definedName name="_xlnm.Print_Area" localSheetId="1">'отчет 3 квартал 2016 '!$A$1:$R$124</definedName>
  </definedNames>
  <calcPr calcId="152511"/>
</workbook>
</file>

<file path=xl/calcChain.xml><?xml version="1.0" encoding="utf-8"?>
<calcChain xmlns="http://schemas.openxmlformats.org/spreadsheetml/2006/main">
  <c r="Q117" i="7" l="1"/>
  <c r="P117" i="7"/>
  <c r="Q120" i="7"/>
  <c r="Q122" i="7" s="1"/>
  <c r="P120" i="7"/>
  <c r="P122" i="7"/>
  <c r="Q46" i="7"/>
  <c r="Q97" i="7"/>
  <c r="G95" i="7"/>
  <c r="G44" i="7"/>
  <c r="G69" i="7" l="1"/>
  <c r="K69" i="7"/>
  <c r="G56" i="7"/>
  <c r="O56" i="7"/>
  <c r="O95" i="7"/>
  <c r="O79" i="7"/>
  <c r="G79" i="7" s="1"/>
  <c r="J120" i="7"/>
  <c r="I120" i="7"/>
  <c r="G58" i="7"/>
  <c r="G113" i="7"/>
  <c r="G102" i="7"/>
  <c r="G63" i="7"/>
  <c r="G60" i="7"/>
  <c r="O46" i="7" l="1"/>
  <c r="G32" i="7"/>
  <c r="G30" i="7"/>
  <c r="I32" i="7"/>
  <c r="O32" i="7"/>
  <c r="N122" i="7"/>
  <c r="M122" i="7"/>
  <c r="L122" i="7"/>
  <c r="J122" i="7"/>
  <c r="I122" i="7"/>
  <c r="O122" i="6"/>
  <c r="N122" i="6" l="1"/>
  <c r="I122" i="6"/>
  <c r="I120" i="6"/>
  <c r="F119" i="6"/>
  <c r="G117" i="6"/>
  <c r="I119" i="6"/>
  <c r="J117" i="6"/>
  <c r="I117" i="6"/>
  <c r="H119" i="6"/>
  <c r="K119" i="6"/>
  <c r="K120" i="7"/>
  <c r="K122" i="7" s="1"/>
  <c r="J119" i="7"/>
  <c r="N117" i="7"/>
  <c r="N120" i="7" s="1"/>
  <c r="G117" i="7"/>
  <c r="N116" i="7"/>
  <c r="O117" i="7"/>
  <c r="F112" i="7"/>
  <c r="O106" i="7"/>
  <c r="G106" i="7"/>
  <c r="O97" i="7"/>
  <c r="N97" i="7"/>
  <c r="G97" i="7"/>
  <c r="F97" i="7"/>
  <c r="F120" i="7" s="1"/>
  <c r="F122" i="7" s="1"/>
  <c r="J96" i="7"/>
  <c r="F96" i="7"/>
  <c r="N86" i="7"/>
  <c r="N96" i="7" s="1"/>
  <c r="F86" i="7"/>
  <c r="O83" i="7"/>
  <c r="G83" i="7"/>
  <c r="F83" i="7"/>
  <c r="N82" i="7"/>
  <c r="J82" i="7"/>
  <c r="F82" i="7"/>
  <c r="O69" i="7"/>
  <c r="F69" i="7"/>
  <c r="N68" i="7"/>
  <c r="F68" i="7"/>
  <c r="F119" i="7" s="1"/>
  <c r="F121" i="7" s="1"/>
  <c r="O67" i="7"/>
  <c r="G67" i="7"/>
  <c r="G46" i="7"/>
  <c r="F46" i="7"/>
  <c r="G45" i="7"/>
  <c r="F45" i="7"/>
  <c r="N31" i="7"/>
  <c r="G120" i="7" l="1"/>
  <c r="G122" i="7" s="1"/>
  <c r="O120" i="7"/>
  <c r="O122" i="7" s="1"/>
  <c r="N119" i="7"/>
  <c r="N31" i="6"/>
  <c r="N119" i="6"/>
  <c r="J119" i="6"/>
  <c r="N120" i="6"/>
  <c r="O120" i="6"/>
  <c r="K120" i="6"/>
  <c r="G120" i="6"/>
  <c r="J82" i="6"/>
  <c r="F82" i="6"/>
  <c r="N82" i="6"/>
  <c r="N116" i="6"/>
  <c r="J96" i="6"/>
  <c r="N96" i="6"/>
  <c r="N97" i="6"/>
  <c r="N86" i="6"/>
  <c r="N68" i="6"/>
  <c r="O97" i="6"/>
  <c r="O106" i="6"/>
  <c r="G106" i="6"/>
  <c r="N117" i="6"/>
  <c r="O117" i="6"/>
  <c r="F68" i="6"/>
  <c r="F96" i="6"/>
  <c r="O113" i="6" l="1"/>
  <c r="F120" i="6"/>
  <c r="F83" i="6"/>
  <c r="O83" i="6"/>
  <c r="G83" i="6"/>
  <c r="O69" i="6"/>
  <c r="G69" i="6"/>
  <c r="F69" i="6"/>
  <c r="G45" i="6"/>
  <c r="F46" i="6"/>
  <c r="F45" i="6"/>
  <c r="G46" i="6"/>
  <c r="G97" i="6"/>
  <c r="O67" i="6"/>
  <c r="G67" i="6"/>
  <c r="F97" i="6" l="1"/>
  <c r="F122" i="6" s="1"/>
  <c r="F86" i="6"/>
  <c r="G60" i="6"/>
  <c r="G122" i="6" l="1"/>
  <c r="F112" i="6" l="1"/>
  <c r="F121" i="6"/>
</calcChain>
</file>

<file path=xl/sharedStrings.xml><?xml version="1.0" encoding="utf-8"?>
<sst xmlns="http://schemas.openxmlformats.org/spreadsheetml/2006/main" count="418" uniqueCount="109">
  <si>
    <t>№ п/п</t>
  </si>
  <si>
    <t>Наименование  мероприятия</t>
  </si>
  <si>
    <t>Срок реализации инвестиционного проекта, мероприятия</t>
  </si>
  <si>
    <t>Ответственный исполнитель инвестиционного проекта, мероприятия</t>
  </si>
  <si>
    <t>Объемы финансирования, тыс. рублей</t>
  </si>
  <si>
    <t>в том числе по источникам финансирования</t>
  </si>
  <si>
    <t>Целевой показатель, на достижение которого направлен инвестиционный проект, мероприятие</t>
  </si>
  <si>
    <t>2014-2016</t>
  </si>
  <si>
    <t>2014-2020</t>
  </si>
  <si>
    <t>Прочие</t>
  </si>
  <si>
    <t>Прочие расходы</t>
  </si>
  <si>
    <t>Наименование программ (ФП,ГП ВО,МП) в рамках которых реализуется мероприятие</t>
  </si>
  <si>
    <t>Мероприятия по капитальному строительству или реконструкции</t>
  </si>
  <si>
    <t>Мероприятия по капитальному ремонту, закупке оборудования</t>
  </si>
  <si>
    <t>Итого по мероприятиям по капитальному строительству или реконструкции</t>
  </si>
  <si>
    <t>Итого по мероприятиям по капитальному ремонту, закупке оборудования</t>
  </si>
  <si>
    <t>КУЛЬТУРА</t>
  </si>
  <si>
    <t>Отдел по культуре администрации Калачеевского муниципального района</t>
  </si>
  <si>
    <t>МП «Развитие культуры и туризма в Калачеевском муниципальном районе»</t>
  </si>
  <si>
    <t>……..</t>
  </si>
  <si>
    <t>МУНИЦИПАЛЬНОЕ УПРАВЛЕНИЕ</t>
  </si>
  <si>
    <t>ФИЗИЧЕСКАЯ КУЛЬТУРА И СПОРТ</t>
  </si>
  <si>
    <t>ДОСТУПНОСТЬ И КАЧЕСТВО ЖИЛЬЯ</t>
  </si>
  <si>
    <t>ИТОГО по ПРОЧИМ</t>
  </si>
  <si>
    <t>ЖИЛИЩНО-КОММУНАЛЬНОЕ ХОЗЯЙСТВО</t>
  </si>
  <si>
    <t>ИТОГО по отрасли МУНИЦИПАЛЬНОЕ УПРАВЛЕНИЕ</t>
  </si>
  <si>
    <t xml:space="preserve">Прочие расходы                                             </t>
  </si>
  <si>
    <t>ДОРОЖНОЕ ХОЗЯЙСТВО И ТРАНСПОРТ</t>
  </si>
  <si>
    <t>БЛАГОУСТРОЙСТВО ТЕРРИТОРИЙ</t>
  </si>
  <si>
    <t>Организация водоснабжения в границах Семеновского сельского поселения</t>
  </si>
  <si>
    <t xml:space="preserve">Администрация Семеновского сельского поселения </t>
  </si>
  <si>
    <t>МП «Содержание и развитие коммунальной инфраструктуры и территории Семеновского сельского поселения Калачеевского муниципального района Воронежской области на 2014-2020 годы»</t>
  </si>
  <si>
    <t>Организация культурно-досугового центра в с. Пришиб</t>
  </si>
  <si>
    <t xml:space="preserve">Администрация  Краснобратского 
сельского поселения
</t>
  </si>
  <si>
    <t xml:space="preserve">МП "Содержание, развитие коммунальной  инфраструктуры и муниципальное управление на территории  Краснобратского  сельского поселения
Калачеевского муниципального района на 2014 - 2020 годы»
</t>
  </si>
  <si>
    <t>Организация наружного (уличного) освещения с применением энергосберегающих технологий  в населенных пунктах Калачеевского муниципального района</t>
  </si>
  <si>
    <t>Администрации горсельпоселений Калачеевского муниципального района</t>
  </si>
  <si>
    <t>Муниципальные программы горсельпоселений Калачеевского муниципального района</t>
  </si>
  <si>
    <t>Организация устойчивого водоснабжения населения в поселениях Калачеевского муниципального района</t>
  </si>
  <si>
    <t>Капитальный ремонт многоквартирных домов в поселениях Калачеевского муниципального района</t>
  </si>
  <si>
    <t>Капитальный ремонт и модернизация  инженерных коммуникаций (систем тепло-, водоснабжения, водоотведения) на территории горсельпоселений Калачеевского муниципального района</t>
  </si>
  <si>
    <t>Администрации горсельпоселений и Калачеевского муниципального района</t>
  </si>
  <si>
    <t>Муниципальные программы горсельпоселений и  Калачеевского муниципального района</t>
  </si>
  <si>
    <t>Модернизация материально-технической базы культурно-досуговых центров и домов культуры в горсельпоселениях Калачеевского муниципального района</t>
  </si>
  <si>
    <t>МП горсельпоселений Калачеевского муниципальбного района</t>
  </si>
  <si>
    <t>Капитальный ремонт зданий муниципальных учреждений культуры</t>
  </si>
  <si>
    <t>Развитие кинообслуживания на территории Пригородного сельского населения</t>
  </si>
  <si>
    <t>Администрация Пригородного сельского поселения</t>
  </si>
  <si>
    <t>МП "Социальное развитие Пригородного сельского поселения на период 2014-2020 годов"</t>
  </si>
  <si>
    <t>ИТОГО Прочие расходы</t>
  </si>
  <si>
    <t>МП горсельпоселений Калачеевского муниципального района</t>
  </si>
  <si>
    <t>МП горсельпоселений и Калачеевского муниципального района</t>
  </si>
  <si>
    <t>Устройство тротуаров в населенных пунктах Калачеевского муниципального района</t>
  </si>
  <si>
    <t xml:space="preserve"> </t>
  </si>
  <si>
    <t>Осуществление дорожной деятельности в части содержания и ремонта автомобильных дорог общего пользования местного значения и сооружений на них</t>
  </si>
  <si>
    <t>Постановка на кадастровый учет автомобильных дорог</t>
  </si>
  <si>
    <t xml:space="preserve">Обеспечение населения коммунальными услугами, содействие энергосбережению на территории городского поселения город Калач </t>
  </si>
  <si>
    <t>Администрация городского поселения город Калач</t>
  </si>
  <si>
    <t>Оборудование детских плащадок в населенных пунктах Калач</t>
  </si>
  <si>
    <t>Благоустройство дворовых территорий в населенных пунктах Калачеевского муниципального района</t>
  </si>
  <si>
    <t xml:space="preserve">ИТОГО по отрасли БЛАГОУСТРОЙСТВО ТЕРРИТОРИИ </t>
  </si>
  <si>
    <t>Прочие мероприятия по благоустройству территории</t>
  </si>
  <si>
    <t>Модернизация и совершенствование оборудования, оргтехники, транспортных средств    в ОМСУ</t>
  </si>
  <si>
    <t>Содержание мест захороненения на территории поселений Калачеевского муниципального района</t>
  </si>
  <si>
    <t>Мероприятия в  сфере защиты населения и  территории от  чрезвычайных ситуаций природного и  техногенного характера</t>
  </si>
  <si>
    <t>Администрация Калачеевского муниципального района</t>
  </si>
  <si>
    <t xml:space="preserve">Оснащение спортивных площадок спортивным и иным оборудованием </t>
  </si>
  <si>
    <t>Администрации  горсельпоселений Калачеевского муниципального района</t>
  </si>
  <si>
    <t xml:space="preserve">Прочие мероприятия </t>
  </si>
  <si>
    <t>Внедрения информационных технологий в сфере муниципального управления</t>
  </si>
  <si>
    <t>Администрации горсельпоселений  и Калачеевского муниципального района</t>
  </si>
  <si>
    <t>Муниципальные программы горсельпоселений и Калачеевского муниципального района</t>
  </si>
  <si>
    <t>МП Калачеевского муниципального района "Муниципальное управление"</t>
  </si>
  <si>
    <t xml:space="preserve"> Прочие расходы поселений</t>
  </si>
  <si>
    <t>ПОДДЕРЖКА  ЛИЧНЫХ ПОДСОБНЫХ ХОЗЯЙСТВ</t>
  </si>
  <si>
    <t xml:space="preserve">Администрация Новокриушанского сельского поселения  </t>
  </si>
  <si>
    <t>МП "Муниципальное управление на  территории Новокриушанского сельского поселения на 2014-2020 годы"</t>
  </si>
  <si>
    <t>Мероприятия по развитию и поддержке личных  подсобных хозяйств населения</t>
  </si>
  <si>
    <t>ВСЕГО по ПЛАНУ</t>
  </si>
  <si>
    <t>ВСЕГО по НЕКОММЕРЧЕСКОЙ ЧАСТИ</t>
  </si>
  <si>
    <t xml:space="preserve">Строительство пешеходного моста через реку Подгорная в городском поселении г. Калач </t>
  </si>
  <si>
    <t>МП "Обеспечение населения коммунальными услугами, содействие энергосбережению на территории городского поселения город Калач…"</t>
  </si>
  <si>
    <t>2014-2015</t>
  </si>
  <si>
    <t>МП «Обесепечение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 на 2014-2020 годы»</t>
  </si>
  <si>
    <t>Совершенствование систем теплоснабжения на территории Пригородного сельского поселения</t>
  </si>
  <si>
    <r>
      <rPr>
        <b/>
        <sz val="11"/>
        <color theme="1"/>
        <rFont val="Times New Roman"/>
        <family val="1"/>
        <charset val="204"/>
      </rPr>
      <t>УТВЕРЖДЕН</t>
    </r>
    <r>
      <rPr>
        <sz val="11"/>
        <color theme="1"/>
        <rFont val="Times New Roman"/>
        <family val="1"/>
        <charset val="204"/>
      </rPr>
      <t xml:space="preserve">                                                       постановлением администрации Калачеевского муниципального района от 29.10.2014 г. № 898</t>
    </r>
  </si>
  <si>
    <t>Администрации горсельпоселений и  Калачеевского муниципального района</t>
  </si>
  <si>
    <t>Благоустройство мест массового отдыха, зон рекреации и дворовых территорий в горсельпоселениях Калачеевского муниципального района</t>
  </si>
  <si>
    <t>2016-2020</t>
  </si>
  <si>
    <t>2015-2020</t>
  </si>
  <si>
    <t>План реализации стратегии социально-экономического развития Калачеевского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на период до 2020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</si>
  <si>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</si>
  <si>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</si>
  <si>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</t>
  </si>
  <si>
    <t>Федеральный бюджет</t>
  </si>
  <si>
    <t>Областной бюджет</t>
  </si>
  <si>
    <t>Муниципальный бюджет</t>
  </si>
  <si>
    <t>Бюджет поселений</t>
  </si>
  <si>
    <t>Внебюджетные источники</t>
  </si>
  <si>
    <t>всего план</t>
  </si>
  <si>
    <t>всего за 9 месяцев</t>
  </si>
  <si>
    <t>факт 9 мес. 2016 г.</t>
  </si>
  <si>
    <t>ИТОГО по отрасли ДОРОЖНОЕ ХОЗЯЙСТВО И ТРАНСПОРТ</t>
  </si>
  <si>
    <t>ИТОГО по отрасли ЖКХ</t>
  </si>
  <si>
    <t>ИТОГО по разделу ДОСТУПНОСТЬ И КАЧЕСТВО ЖИЛЬЯ</t>
  </si>
  <si>
    <t>ИТОГО по отрасли КУЛЬТУРА</t>
  </si>
  <si>
    <t>всего за 2016 г.</t>
  </si>
  <si>
    <r>
      <rPr>
        <b/>
        <sz val="11"/>
        <rFont val="Times New Roman"/>
        <family val="1"/>
        <charset val="204"/>
      </rPr>
      <t>УТВЕРЖДЕН</t>
    </r>
    <r>
      <rPr>
        <sz val="11"/>
        <rFont val="Times New Roman"/>
        <family val="1"/>
        <charset val="204"/>
      </rPr>
      <t xml:space="preserve">                                                       постановлением администрации Калачеевского муниципального района от 29.10.2014 г. № 898</t>
    </r>
  </si>
  <si>
    <t>добавила строку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</si>
</sst>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11" fillId="2" borderId="1" xfId="0" applyFont="1" applyFill="1" applyBorder="1" applyAlignment="1">
      <alignment horizontal="center" vertical="top" wrapText="1"/>
    </xf>
    <xf numFmtId="2" fontId="8" fillId="8" borderId="1" xfId="0" applyNumberFormat="1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2" fontId="8" fillId="8" borderId="8" xfId="0" applyNumberFormat="1" applyFont="1" applyFill="1" applyBorder="1" applyAlignment="1">
      <alignment horizontal="center" wrapText="1"/>
    </xf>
    <xf numFmtId="2" fontId="8" fillId="8" borderId="9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2" fontId="8" fillId="7" borderId="8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2" fontId="8" fillId="7" borderId="9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2" fontId="8" fillId="6" borderId="1" xfId="0" applyNumberFormat="1" applyFont="1" applyFill="1" applyBorder="1" applyAlignment="1">
      <alignment horizontal="center" wrapText="1"/>
    </xf>
    <xf numFmtId="2" fontId="8" fillId="6" borderId="8" xfId="0" applyNumberFormat="1" applyFont="1" applyFill="1" applyBorder="1" applyAlignment="1">
      <alignment horizontal="center" wrapText="1"/>
    </xf>
    <xf numFmtId="0" fontId="13" fillId="0" borderId="0" xfId="0" applyFont="1"/>
    <xf numFmtId="0" fontId="7" fillId="3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8" fillId="2" borderId="4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wrapText="1"/>
    </xf>
    <xf numFmtId="2" fontId="6" fillId="2" borderId="8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19" fillId="2" borderId="8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5" fillId="0" borderId="0" xfId="0" applyFont="1"/>
    <xf numFmtId="4" fontId="6" fillId="3" borderId="8" xfId="0" applyNumberFormat="1" applyFont="1" applyFill="1" applyBorder="1" applyAlignment="1">
      <alignment horizontal="center" vertical="top" wrapText="1"/>
    </xf>
    <xf numFmtId="4" fontId="8" fillId="3" borderId="8" xfId="0" applyNumberFormat="1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/>
    <xf numFmtId="2" fontId="6" fillId="8" borderId="1" xfId="0" applyNumberFormat="1" applyFont="1" applyFill="1" applyBorder="1" applyAlignment="1">
      <alignment horizontal="center" vertical="top" wrapText="1"/>
    </xf>
    <xf numFmtId="2" fontId="8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wrapText="1"/>
    </xf>
    <xf numFmtId="2" fontId="6" fillId="8" borderId="1" xfId="0" applyNumberFormat="1" applyFont="1" applyFill="1" applyBorder="1" applyAlignment="1">
      <alignment horizontal="center" wrapText="1"/>
    </xf>
    <xf numFmtId="0" fontId="5" fillId="8" borderId="0" xfId="0" applyFont="1" applyFill="1" applyBorder="1"/>
    <xf numFmtId="0" fontId="21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wrapText="1"/>
    </xf>
    <xf numFmtId="0" fontId="7" fillId="3" borderId="2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10" fillId="8" borderId="27" xfId="0" applyFont="1" applyFill="1" applyBorder="1" applyAlignment="1">
      <alignment horizontal="center" vertical="top" wrapText="1"/>
    </xf>
    <xf numFmtId="0" fontId="21" fillId="8" borderId="27" xfId="0" applyFont="1" applyFill="1" applyBorder="1" applyAlignment="1">
      <alignment horizontal="center" vertical="top" wrapText="1"/>
    </xf>
    <xf numFmtId="0" fontId="12" fillId="8" borderId="26" xfId="0" applyFont="1" applyFill="1" applyBorder="1" applyAlignment="1">
      <alignment horizontal="center" wrapText="1"/>
    </xf>
    <xf numFmtId="0" fontId="12" fillId="8" borderId="2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 wrapText="1"/>
    </xf>
    <xf numFmtId="0" fontId="12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wrapText="1"/>
    </xf>
    <xf numFmtId="2" fontId="8" fillId="6" borderId="32" xfId="0" applyNumberFormat="1" applyFont="1" applyFill="1" applyBorder="1" applyAlignment="1">
      <alignment horizontal="center" wrapText="1"/>
    </xf>
    <xf numFmtId="2" fontId="8" fillId="6" borderId="3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13" fillId="0" borderId="0" xfId="0" applyNumberFormat="1" applyFont="1"/>
    <xf numFmtId="0" fontId="13" fillId="2" borderId="0" xfId="0" applyFont="1" applyFill="1"/>
    <xf numFmtId="0" fontId="16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14" fillId="8" borderId="4" xfId="0" applyFont="1" applyFill="1" applyBorder="1"/>
    <xf numFmtId="0" fontId="14" fillId="8" borderId="0" xfId="0" applyFont="1" applyFill="1" applyBorder="1"/>
    <xf numFmtId="0" fontId="14" fillId="0" borderId="0" xfId="0" applyFont="1"/>
    <xf numFmtId="0" fontId="7" fillId="0" borderId="0" xfId="0" applyFont="1" applyAlignment="1">
      <alignment horizontal="center" vertical="top" wrapText="1"/>
    </xf>
    <xf numFmtId="0" fontId="22" fillId="2" borderId="0" xfId="0" applyFont="1" applyFill="1"/>
    <xf numFmtId="0" fontId="22" fillId="2" borderId="0" xfId="0" applyFont="1" applyFill="1" applyBorder="1"/>
    <xf numFmtId="0" fontId="7" fillId="7" borderId="6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 wrapText="1"/>
    </xf>
    <xf numFmtId="0" fontId="8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wrapText="1"/>
    </xf>
    <xf numFmtId="0" fontId="13" fillId="7" borderId="9" xfId="0" applyFont="1" applyFill="1" applyBorder="1" applyAlignment="1">
      <alignment wrapText="1"/>
    </xf>
    <xf numFmtId="0" fontId="7" fillId="7" borderId="11" xfId="0" applyFont="1" applyFill="1" applyBorder="1" applyAlignment="1">
      <alignment horizontal="center" wrapText="1"/>
    </xf>
    <xf numFmtId="0" fontId="13" fillId="7" borderId="12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13" fillId="6" borderId="30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center" wrapText="1"/>
    </xf>
    <xf numFmtId="0" fontId="13" fillId="6" borderId="31" xfId="0" applyFont="1" applyFill="1" applyBorder="1" applyAlignment="1">
      <alignment wrapText="1"/>
    </xf>
    <xf numFmtId="0" fontId="7" fillId="6" borderId="11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13" fillId="8" borderId="18" xfId="0" applyFont="1" applyFill="1" applyBorder="1" applyAlignment="1">
      <alignment wrapText="1"/>
    </xf>
    <xf numFmtId="0" fontId="8" fillId="8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wrapText="1"/>
    </xf>
    <xf numFmtId="0" fontId="13" fillId="8" borderId="9" xfId="0" applyFont="1" applyFill="1" applyBorder="1" applyAlignment="1">
      <alignment wrapText="1"/>
    </xf>
    <xf numFmtId="0" fontId="7" fillId="8" borderId="11" xfId="0" applyFont="1" applyFill="1" applyBorder="1" applyAlignment="1">
      <alignment horizontal="center" wrapText="1"/>
    </xf>
    <xf numFmtId="0" fontId="13" fillId="8" borderId="12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2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center" wrapText="1"/>
    </xf>
    <xf numFmtId="0" fontId="14" fillId="8" borderId="9" xfId="0" applyFont="1" applyFill="1" applyBorder="1" applyAlignment="1">
      <alignment wrapText="1"/>
    </xf>
    <xf numFmtId="0" fontId="11" fillId="8" borderId="8" xfId="0" applyFont="1" applyFill="1" applyBorder="1" applyAlignment="1">
      <alignment horizontal="center" vertical="top" wrapText="1"/>
    </xf>
    <xf numFmtId="0" fontId="11" fillId="8" borderId="9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7" fillId="8" borderId="26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5" borderId="19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wrapText="1"/>
    </xf>
    <xf numFmtId="0" fontId="13" fillId="5" borderId="25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2" fillId="4" borderId="26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2" fontId="8" fillId="2" borderId="19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" fontId="6" fillId="2" borderId="1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2" borderId="9" xfId="0" applyNumberFormat="1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horizontal="center" vertical="top" wrapText="1"/>
    </xf>
    <xf numFmtId="0" fontId="13" fillId="8" borderId="1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 vertical="top" wrapText="1"/>
    </xf>
    <xf numFmtId="0" fontId="14" fillId="8" borderId="9" xfId="0" applyFont="1" applyFill="1" applyBorder="1" applyAlignment="1">
      <alignment vertical="top" wrapText="1"/>
    </xf>
    <xf numFmtId="0" fontId="10" fillId="8" borderId="8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4" borderId="2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6" fillId="2" borderId="12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12" fillId="3" borderId="8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7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top"/>
    </xf>
    <xf numFmtId="0" fontId="12" fillId="4" borderId="19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2"/>
  <sheetViews>
    <sheetView view="pageBreakPreview" topLeftCell="A100" zoomScale="85" zoomScaleNormal="100" zoomScaleSheetLayoutView="85" workbookViewId="0">
      <selection activeCell="L120" sqref="L120"/>
    </sheetView>
  </sheetViews>
  <sheetFormatPr defaultRowHeight="15" x14ac:dyDescent="0.25"/>
  <cols>
    <col min="1" max="1" width="6.28515625" style="44" customWidth="1"/>
    <col min="2" max="2" width="32.7109375" style="44" customWidth="1"/>
    <col min="3" max="3" width="12.5703125" style="44" customWidth="1"/>
    <col min="4" max="4" width="41.85546875" style="44" customWidth="1"/>
    <col min="5" max="5" width="17" style="44" customWidth="1"/>
    <col min="6" max="6" width="13.7109375" style="76" customWidth="1"/>
    <col min="7" max="7" width="10.28515625" style="76" customWidth="1"/>
    <col min="8" max="8" width="9.42578125" style="76" customWidth="1"/>
    <col min="9" max="9" width="10.5703125" style="76" customWidth="1"/>
    <col min="10" max="10" width="11.140625" style="76" customWidth="1"/>
    <col min="11" max="11" width="11.42578125" style="76" customWidth="1"/>
    <col min="12" max="12" width="10.5703125" style="76" customWidth="1"/>
    <col min="13" max="13" width="11.5703125" style="76" customWidth="1"/>
    <col min="14" max="15" width="11" style="76" customWidth="1"/>
    <col min="16" max="17" width="10.28515625" style="76" customWidth="1"/>
    <col min="18" max="18" width="17.5703125" style="76" customWidth="1"/>
    <col min="19" max="19" width="18.5703125" style="44" customWidth="1"/>
    <col min="20" max="20" width="10.28515625" style="44" bestFit="1" customWidth="1"/>
    <col min="21" max="16384" width="9.140625" style="44"/>
  </cols>
  <sheetData>
    <row r="1" spans="1:19" ht="20.25" customHeight="1" x14ac:dyDescent="0.25">
      <c r="J1" s="129"/>
      <c r="K1" s="129"/>
      <c r="L1" s="325" t="s">
        <v>107</v>
      </c>
      <c r="M1" s="325"/>
      <c r="N1" s="325"/>
      <c r="O1" s="325"/>
      <c r="P1" s="325"/>
      <c r="Q1" s="325"/>
      <c r="R1" s="325"/>
    </row>
    <row r="2" spans="1:19" ht="15.75" customHeight="1" x14ac:dyDescent="0.25">
      <c r="J2" s="129"/>
      <c r="K2" s="129"/>
      <c r="L2" s="325"/>
      <c r="M2" s="325"/>
      <c r="N2" s="325"/>
      <c r="O2" s="325"/>
      <c r="P2" s="325"/>
      <c r="Q2" s="325"/>
      <c r="R2" s="325"/>
    </row>
    <row r="3" spans="1:19" ht="16.5" customHeight="1" x14ac:dyDescent="0.25">
      <c r="E3" s="44" t="s">
        <v>91</v>
      </c>
      <c r="J3" s="129"/>
      <c r="K3" s="129"/>
      <c r="L3" s="325"/>
      <c r="M3" s="325"/>
      <c r="N3" s="325"/>
      <c r="O3" s="325"/>
      <c r="P3" s="325"/>
      <c r="Q3" s="325"/>
      <c r="R3" s="325"/>
    </row>
    <row r="4" spans="1:19" ht="39" customHeight="1" x14ac:dyDescent="0.25">
      <c r="A4" s="326" t="s">
        <v>90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9" ht="1.5" customHeight="1" thickBot="1" x14ac:dyDescent="0.3"/>
    <row r="6" spans="1:19" ht="30" customHeight="1" x14ac:dyDescent="0.25">
      <c r="A6" s="328" t="s">
        <v>0</v>
      </c>
      <c r="B6" s="331" t="s">
        <v>1</v>
      </c>
      <c r="C6" s="334" t="s">
        <v>2</v>
      </c>
      <c r="D6" s="334" t="s">
        <v>3</v>
      </c>
      <c r="E6" s="334" t="s">
        <v>11</v>
      </c>
      <c r="F6" s="337" t="s">
        <v>4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340" t="s">
        <v>6</v>
      </c>
      <c r="S6" s="44" t="s">
        <v>92</v>
      </c>
    </row>
    <row r="7" spans="1:19" ht="13.5" customHeight="1" x14ac:dyDescent="0.25">
      <c r="A7" s="329"/>
      <c r="B7" s="332"/>
      <c r="C7" s="335"/>
      <c r="D7" s="335"/>
      <c r="E7" s="335"/>
      <c r="F7" s="343" t="s">
        <v>99</v>
      </c>
      <c r="G7" s="316" t="s">
        <v>106</v>
      </c>
      <c r="H7" s="318" t="s">
        <v>5</v>
      </c>
      <c r="I7" s="319"/>
      <c r="J7" s="319"/>
      <c r="K7" s="319"/>
      <c r="L7" s="319"/>
      <c r="M7" s="319"/>
      <c r="N7" s="319"/>
      <c r="O7" s="319"/>
      <c r="P7" s="319"/>
      <c r="Q7" s="320"/>
      <c r="R7" s="341"/>
    </row>
    <row r="8" spans="1:19" ht="13.5" customHeight="1" x14ac:dyDescent="0.25">
      <c r="A8" s="329"/>
      <c r="B8" s="332"/>
      <c r="C8" s="335"/>
      <c r="D8" s="335"/>
      <c r="E8" s="335"/>
      <c r="F8" s="344"/>
      <c r="G8" s="317"/>
      <c r="H8" s="321" t="s">
        <v>94</v>
      </c>
      <c r="I8" s="322"/>
      <c r="J8" s="323" t="s">
        <v>95</v>
      </c>
      <c r="K8" s="322"/>
      <c r="L8" s="323" t="s">
        <v>96</v>
      </c>
      <c r="M8" s="322"/>
      <c r="N8" s="323" t="s">
        <v>97</v>
      </c>
      <c r="O8" s="322"/>
      <c r="P8" s="323" t="s">
        <v>98</v>
      </c>
      <c r="Q8" s="324"/>
      <c r="R8" s="341"/>
    </row>
    <row r="9" spans="1:19" ht="54" customHeight="1" x14ac:dyDescent="0.25">
      <c r="A9" s="330"/>
      <c r="B9" s="333"/>
      <c r="C9" s="336"/>
      <c r="D9" s="336"/>
      <c r="E9" s="336"/>
      <c r="F9" s="345"/>
      <c r="G9" s="317"/>
      <c r="H9" s="121" t="s">
        <v>93</v>
      </c>
      <c r="I9" s="120" t="s">
        <v>106</v>
      </c>
      <c r="J9" s="121" t="s">
        <v>93</v>
      </c>
      <c r="K9" s="120" t="s">
        <v>106</v>
      </c>
      <c r="L9" s="121" t="s">
        <v>93</v>
      </c>
      <c r="M9" s="120" t="s">
        <v>106</v>
      </c>
      <c r="N9" s="121" t="s">
        <v>93</v>
      </c>
      <c r="O9" s="120" t="s">
        <v>106</v>
      </c>
      <c r="P9" s="121" t="s">
        <v>93</v>
      </c>
      <c r="Q9" s="120" t="s">
        <v>106</v>
      </c>
      <c r="R9" s="342"/>
    </row>
    <row r="10" spans="1:19" ht="15" customHeight="1" x14ac:dyDescent="0.25">
      <c r="A10" s="313" t="s">
        <v>74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9" ht="27" customHeight="1" x14ac:dyDescent="0.25">
      <c r="A11" s="114">
        <v>32</v>
      </c>
      <c r="B11" s="213" t="s">
        <v>77</v>
      </c>
      <c r="C11" s="9" t="s">
        <v>7</v>
      </c>
      <c r="D11" s="168" t="s">
        <v>75</v>
      </c>
      <c r="E11" s="166" t="s">
        <v>76</v>
      </c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11"/>
    </row>
    <row r="12" spans="1:19" ht="49.5" customHeight="1" x14ac:dyDescent="0.25">
      <c r="A12" s="114"/>
      <c r="B12" s="214"/>
      <c r="C12" s="82">
        <v>2016</v>
      </c>
      <c r="D12" s="169"/>
      <c r="E12" s="167"/>
      <c r="F12" s="55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212"/>
    </row>
    <row r="13" spans="1:19" x14ac:dyDescent="0.25">
      <c r="A13" s="191" t="s">
        <v>16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3"/>
    </row>
    <row r="14" spans="1:19" x14ac:dyDescent="0.25">
      <c r="A14" s="194" t="s">
        <v>12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</row>
    <row r="15" spans="1:19" ht="21.75" customHeight="1" x14ac:dyDescent="0.25">
      <c r="A15" s="172">
        <v>53</v>
      </c>
      <c r="B15" s="199" t="s">
        <v>32</v>
      </c>
      <c r="C15" s="9" t="s">
        <v>88</v>
      </c>
      <c r="D15" s="253" t="s">
        <v>33</v>
      </c>
      <c r="E15" s="253" t="s">
        <v>34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22"/>
    </row>
    <row r="16" spans="1:19" ht="62.25" customHeight="1" x14ac:dyDescent="0.25">
      <c r="A16" s="310"/>
      <c r="B16" s="311"/>
      <c r="C16" s="10">
        <v>2016</v>
      </c>
      <c r="D16" s="266"/>
      <c r="E16" s="266"/>
      <c r="F16" s="16"/>
      <c r="G16" s="16"/>
      <c r="H16" s="4"/>
      <c r="I16" s="4"/>
      <c r="J16" s="4"/>
      <c r="K16" s="4"/>
      <c r="L16" s="4"/>
      <c r="M16" s="4"/>
      <c r="N16" s="4"/>
      <c r="O16" s="57"/>
      <c r="P16" s="57"/>
      <c r="Q16" s="4"/>
      <c r="R16" s="312"/>
    </row>
    <row r="17" spans="1:20" ht="29.25" customHeight="1" x14ac:dyDescent="0.25">
      <c r="A17" s="297"/>
      <c r="B17" s="306" t="s">
        <v>14</v>
      </c>
      <c r="C17" s="11" t="s">
        <v>88</v>
      </c>
      <c r="D17" s="301"/>
      <c r="E17" s="30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54"/>
    </row>
    <row r="18" spans="1:20" ht="21.75" customHeight="1" x14ac:dyDescent="0.25">
      <c r="A18" s="298"/>
      <c r="B18" s="300"/>
      <c r="C18" s="12">
        <v>2016</v>
      </c>
      <c r="D18" s="302"/>
      <c r="E18" s="302"/>
      <c r="F18" s="30"/>
      <c r="G18" s="30"/>
      <c r="H18" s="58"/>
      <c r="I18" s="58"/>
      <c r="J18" s="32"/>
      <c r="K18" s="32"/>
      <c r="L18" s="58"/>
      <c r="M18" s="58"/>
      <c r="N18" s="32"/>
      <c r="O18" s="32"/>
      <c r="P18" s="58"/>
      <c r="Q18" s="58"/>
      <c r="R18" s="155"/>
    </row>
    <row r="19" spans="1:20" ht="15" customHeight="1" x14ac:dyDescent="0.25">
      <c r="A19" s="307" t="s">
        <v>13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9"/>
    </row>
    <row r="20" spans="1:20" ht="33" customHeight="1" x14ac:dyDescent="0.25">
      <c r="A20" s="172">
        <v>56</v>
      </c>
      <c r="B20" s="293" t="s">
        <v>43</v>
      </c>
      <c r="C20" s="9" t="s">
        <v>8</v>
      </c>
      <c r="D20" s="166" t="s">
        <v>36</v>
      </c>
      <c r="E20" s="168" t="s">
        <v>44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54"/>
    </row>
    <row r="21" spans="1:20" ht="54" customHeight="1" x14ac:dyDescent="0.25">
      <c r="A21" s="173"/>
      <c r="B21" s="294"/>
      <c r="C21" s="15">
        <v>2016</v>
      </c>
      <c r="D21" s="167"/>
      <c r="E21" s="169"/>
      <c r="F21" s="16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255"/>
    </row>
    <row r="22" spans="1:20" ht="32.25" customHeight="1" x14ac:dyDescent="0.25">
      <c r="A22" s="172">
        <v>57</v>
      </c>
      <c r="B22" s="293" t="s">
        <v>45</v>
      </c>
      <c r="C22" s="9" t="s">
        <v>8</v>
      </c>
      <c r="D22" s="166" t="s">
        <v>36</v>
      </c>
      <c r="E22" s="168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04"/>
    </row>
    <row r="23" spans="1:20" ht="16.5" customHeight="1" x14ac:dyDescent="0.25">
      <c r="A23" s="173"/>
      <c r="B23" s="294"/>
      <c r="C23" s="15">
        <v>2016</v>
      </c>
      <c r="D23" s="167"/>
      <c r="E23" s="169"/>
      <c r="F23" s="16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305"/>
    </row>
    <row r="24" spans="1:20" ht="21.75" customHeight="1" x14ac:dyDescent="0.25">
      <c r="A24" s="172">
        <v>58</v>
      </c>
      <c r="B24" s="293" t="s">
        <v>46</v>
      </c>
      <c r="C24" s="80">
        <v>2020</v>
      </c>
      <c r="D24" s="166" t="s">
        <v>47</v>
      </c>
      <c r="E24" s="168" t="s">
        <v>48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95"/>
    </row>
    <row r="25" spans="1:20" ht="38.25" customHeight="1" x14ac:dyDescent="0.25">
      <c r="A25" s="173"/>
      <c r="B25" s="294"/>
      <c r="C25" s="10">
        <v>2016</v>
      </c>
      <c r="D25" s="167"/>
      <c r="E25" s="169"/>
      <c r="F25" s="16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296"/>
    </row>
    <row r="26" spans="1:20" ht="30" customHeight="1" x14ac:dyDescent="0.25">
      <c r="A26" s="297"/>
      <c r="B26" s="299" t="s">
        <v>15</v>
      </c>
      <c r="C26" s="11" t="s">
        <v>8</v>
      </c>
      <c r="D26" s="301"/>
      <c r="E26" s="152"/>
      <c r="F26" s="30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54"/>
    </row>
    <row r="27" spans="1:20" ht="21.75" customHeight="1" x14ac:dyDescent="0.25">
      <c r="A27" s="298"/>
      <c r="B27" s="300"/>
      <c r="C27" s="12">
        <v>2016</v>
      </c>
      <c r="D27" s="302"/>
      <c r="E27" s="30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0"/>
      <c r="Q27" s="30"/>
      <c r="R27" s="155"/>
    </row>
    <row r="28" spans="1:20" x14ac:dyDescent="0.25">
      <c r="A28" s="243" t="s">
        <v>9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5"/>
    </row>
    <row r="29" spans="1:20" ht="34.5" customHeight="1" x14ac:dyDescent="0.25">
      <c r="A29" s="172"/>
      <c r="B29" s="213" t="s">
        <v>49</v>
      </c>
      <c r="C29" s="10" t="s">
        <v>7</v>
      </c>
      <c r="D29" s="174" t="s">
        <v>36</v>
      </c>
      <c r="E29" s="168" t="s">
        <v>50</v>
      </c>
      <c r="F29" s="16">
        <v>150659.6</v>
      </c>
      <c r="G29" s="16"/>
      <c r="H29" s="16"/>
      <c r="I29" s="16"/>
      <c r="J29" s="16"/>
      <c r="K29" s="16"/>
      <c r="L29" s="16"/>
      <c r="M29" s="16"/>
      <c r="N29" s="16">
        <v>150659.6</v>
      </c>
      <c r="O29" s="16"/>
      <c r="P29" s="16"/>
      <c r="Q29" s="16"/>
      <c r="R29" s="211"/>
    </row>
    <row r="30" spans="1:20" x14ac:dyDescent="0.25">
      <c r="A30" s="173"/>
      <c r="B30" s="214"/>
      <c r="C30" s="10">
        <v>2016</v>
      </c>
      <c r="D30" s="175"/>
      <c r="E30" s="169"/>
      <c r="F30" s="16">
        <v>20956.5</v>
      </c>
      <c r="G30" s="16">
        <f>I30+O30</f>
        <v>22052.3</v>
      </c>
      <c r="H30" s="4"/>
      <c r="I30" s="4">
        <v>261</v>
      </c>
      <c r="J30" s="4"/>
      <c r="K30" s="4"/>
      <c r="L30" s="4"/>
      <c r="M30" s="4"/>
      <c r="N30" s="4">
        <v>20956.5</v>
      </c>
      <c r="O30" s="4">
        <v>21791.3</v>
      </c>
      <c r="P30" s="4"/>
      <c r="Q30" s="4"/>
      <c r="R30" s="212"/>
    </row>
    <row r="31" spans="1:20" ht="29.25" customHeight="1" x14ac:dyDescent="0.25">
      <c r="A31" s="281">
        <v>62</v>
      </c>
      <c r="B31" s="283" t="s">
        <v>105</v>
      </c>
      <c r="C31" s="13" t="s">
        <v>8</v>
      </c>
      <c r="D31" s="285" t="s">
        <v>41</v>
      </c>
      <c r="E31" s="287" t="s">
        <v>51</v>
      </c>
      <c r="F31" s="7">
        <v>150659.6</v>
      </c>
      <c r="G31" s="7"/>
      <c r="H31" s="7"/>
      <c r="I31" s="7"/>
      <c r="J31" s="7"/>
      <c r="K31" s="7"/>
      <c r="L31" s="7"/>
      <c r="M31" s="7"/>
      <c r="N31" s="7">
        <f>N29</f>
        <v>150659.6</v>
      </c>
      <c r="O31" s="7"/>
      <c r="P31" s="7"/>
      <c r="Q31" s="7"/>
      <c r="R31" s="162"/>
      <c r="S31" s="122"/>
      <c r="T31" s="122"/>
    </row>
    <row r="32" spans="1:20" ht="22.5" customHeight="1" x14ac:dyDescent="0.25">
      <c r="A32" s="282"/>
      <c r="B32" s="284"/>
      <c r="C32" s="14">
        <v>2016</v>
      </c>
      <c r="D32" s="286"/>
      <c r="E32" s="288"/>
      <c r="F32" s="7">
        <v>20956.5</v>
      </c>
      <c r="G32" s="7">
        <f>G30</f>
        <v>22052.3</v>
      </c>
      <c r="H32" s="97"/>
      <c r="I32" s="98">
        <f>I30</f>
        <v>261</v>
      </c>
      <c r="J32" s="97"/>
      <c r="K32" s="97"/>
      <c r="L32" s="98"/>
      <c r="M32" s="98"/>
      <c r="N32" s="98">
        <v>20956.5</v>
      </c>
      <c r="O32" s="98">
        <f>O30</f>
        <v>21791.3</v>
      </c>
      <c r="P32" s="97"/>
      <c r="Q32" s="97"/>
      <c r="R32" s="289"/>
    </row>
    <row r="33" spans="1:19" ht="15.75" x14ac:dyDescent="0.25">
      <c r="A33" s="290" t="s">
        <v>21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2"/>
      <c r="S33" s="123"/>
    </row>
    <row r="34" spans="1:19" ht="0.75" customHeight="1" x14ac:dyDescent="0.25">
      <c r="A34" s="106"/>
      <c r="B34" s="17" t="s">
        <v>19</v>
      </c>
      <c r="C34" s="12"/>
      <c r="D34" s="18" t="s">
        <v>17</v>
      </c>
      <c r="E34" s="19" t="s">
        <v>18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7"/>
    </row>
    <row r="35" spans="1:19" x14ac:dyDescent="0.25">
      <c r="A35" s="270" t="s">
        <v>13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2"/>
    </row>
    <row r="36" spans="1:19" ht="33.75" customHeight="1" x14ac:dyDescent="0.25">
      <c r="A36" s="273">
        <v>66</v>
      </c>
      <c r="B36" s="275" t="s">
        <v>66</v>
      </c>
      <c r="C36" s="20" t="s">
        <v>89</v>
      </c>
      <c r="D36" s="277" t="s">
        <v>67</v>
      </c>
      <c r="E36" s="279" t="s">
        <v>50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"/>
      <c r="Q36" s="4"/>
      <c r="R36" s="181"/>
    </row>
    <row r="37" spans="1:19" ht="23.25" customHeight="1" x14ac:dyDescent="0.25">
      <c r="A37" s="274"/>
      <c r="B37" s="276"/>
      <c r="C37" s="21">
        <v>2016</v>
      </c>
      <c r="D37" s="278"/>
      <c r="E37" s="28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82"/>
    </row>
    <row r="38" spans="1:19" x14ac:dyDescent="0.25">
      <c r="A38" s="243" t="s">
        <v>9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</row>
    <row r="39" spans="1:19" x14ac:dyDescent="0.25">
      <c r="A39" s="172">
        <v>70</v>
      </c>
      <c r="B39" s="174" t="s">
        <v>10</v>
      </c>
      <c r="C39" s="9" t="s">
        <v>8</v>
      </c>
      <c r="D39" s="253" t="s">
        <v>36</v>
      </c>
      <c r="E39" s="168" t="s">
        <v>50</v>
      </c>
      <c r="F39" s="16"/>
      <c r="G39" s="16"/>
      <c r="H39" s="59"/>
      <c r="I39" s="59"/>
      <c r="J39" s="59"/>
      <c r="K39" s="59"/>
      <c r="L39" s="16"/>
      <c r="M39" s="16"/>
      <c r="N39" s="16"/>
      <c r="O39" s="16"/>
      <c r="P39" s="59"/>
      <c r="Q39" s="59"/>
      <c r="R39" s="113"/>
    </row>
    <row r="40" spans="1:19" ht="24.75" customHeight="1" x14ac:dyDescent="0.25">
      <c r="A40" s="173"/>
      <c r="B40" s="265"/>
      <c r="C40" s="10">
        <v>2016</v>
      </c>
      <c r="D40" s="266"/>
      <c r="E40" s="169"/>
      <c r="F40" s="4"/>
      <c r="G40" s="4"/>
      <c r="H40" s="15"/>
      <c r="I40" s="15"/>
      <c r="J40" s="15"/>
      <c r="K40" s="15"/>
      <c r="L40" s="4"/>
      <c r="M40" s="4"/>
      <c r="N40" s="4"/>
      <c r="O40" s="4"/>
      <c r="P40" s="15"/>
      <c r="Q40" s="15"/>
      <c r="R40" s="113"/>
    </row>
    <row r="41" spans="1:19" ht="15.75" x14ac:dyDescent="0.25">
      <c r="A41" s="267" t="s">
        <v>22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124"/>
    </row>
    <row r="42" spans="1:19" ht="14.25" customHeight="1" x14ac:dyDescent="0.25">
      <c r="A42" s="194" t="s">
        <v>13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  <c r="S42" s="123"/>
    </row>
    <row r="43" spans="1:19" x14ac:dyDescent="0.25">
      <c r="A43" s="172">
        <v>71</v>
      </c>
      <c r="B43" s="175" t="s">
        <v>39</v>
      </c>
      <c r="C43" s="6" t="s">
        <v>8</v>
      </c>
      <c r="D43" s="166" t="s">
        <v>36</v>
      </c>
      <c r="E43" s="168" t="s">
        <v>37</v>
      </c>
      <c r="F43" s="2">
        <v>170</v>
      </c>
      <c r="G43" s="2"/>
      <c r="H43" s="2"/>
      <c r="I43" s="2"/>
      <c r="J43" s="2"/>
      <c r="K43" s="2"/>
      <c r="L43" s="2"/>
      <c r="M43" s="2"/>
      <c r="N43" s="2">
        <v>170</v>
      </c>
      <c r="O43" s="2"/>
      <c r="P43" s="2"/>
      <c r="Q43" s="22"/>
      <c r="R43" s="222"/>
      <c r="S43" s="123"/>
    </row>
    <row r="44" spans="1:19" ht="72" customHeight="1" x14ac:dyDescent="0.25">
      <c r="A44" s="173"/>
      <c r="B44" s="175"/>
      <c r="C44" s="77">
        <v>2016</v>
      </c>
      <c r="D44" s="167"/>
      <c r="E44" s="169"/>
      <c r="F44" s="79">
        <v>85</v>
      </c>
      <c r="G44" s="79">
        <f>O44+Q44</f>
        <v>1732.2569999999998</v>
      </c>
      <c r="H44" s="79"/>
      <c r="I44" s="79"/>
      <c r="J44" s="79"/>
      <c r="K44" s="79"/>
      <c r="L44" s="79"/>
      <c r="M44" s="79"/>
      <c r="N44" s="79">
        <v>85</v>
      </c>
      <c r="O44" s="79">
        <v>156.6</v>
      </c>
      <c r="P44" s="79"/>
      <c r="Q44" s="79">
        <v>1575.6569999999999</v>
      </c>
      <c r="R44" s="223"/>
      <c r="S44" s="123"/>
    </row>
    <row r="45" spans="1:19" ht="41.25" customHeight="1" x14ac:dyDescent="0.25">
      <c r="A45" s="256"/>
      <c r="B45" s="257" t="s">
        <v>104</v>
      </c>
      <c r="C45" s="87" t="s">
        <v>8</v>
      </c>
      <c r="D45" s="96"/>
      <c r="E45" s="258" t="s">
        <v>37</v>
      </c>
      <c r="F45" s="94">
        <f>F43</f>
        <v>170</v>
      </c>
      <c r="G45" s="94">
        <f>G43</f>
        <v>0</v>
      </c>
      <c r="H45" s="94"/>
      <c r="I45" s="94"/>
      <c r="J45" s="94"/>
      <c r="K45" s="94"/>
      <c r="L45" s="94"/>
      <c r="M45" s="94"/>
      <c r="N45" s="94">
        <v>170</v>
      </c>
      <c r="O45" s="94"/>
      <c r="P45" s="94"/>
      <c r="Q45" s="94"/>
      <c r="R45" s="109"/>
      <c r="S45" s="130" t="s">
        <v>108</v>
      </c>
    </row>
    <row r="46" spans="1:19" ht="41.25" customHeight="1" x14ac:dyDescent="0.25">
      <c r="A46" s="256"/>
      <c r="B46" s="257"/>
      <c r="C46" s="84">
        <v>2016</v>
      </c>
      <c r="D46" s="100"/>
      <c r="E46" s="258"/>
      <c r="F46" s="95">
        <f>F44</f>
        <v>85</v>
      </c>
      <c r="G46" s="95">
        <f>G44</f>
        <v>1732.2569999999998</v>
      </c>
      <c r="H46" s="95"/>
      <c r="I46" s="95"/>
      <c r="J46" s="95"/>
      <c r="K46" s="95"/>
      <c r="L46" s="95"/>
      <c r="M46" s="95"/>
      <c r="N46" s="95">
        <v>85</v>
      </c>
      <c r="O46" s="95">
        <f>O44</f>
        <v>156.6</v>
      </c>
      <c r="P46" s="95"/>
      <c r="Q46" s="95">
        <f>Q44</f>
        <v>1575.6569999999999</v>
      </c>
      <c r="R46" s="110"/>
      <c r="S46" s="130" t="s">
        <v>108</v>
      </c>
    </row>
    <row r="47" spans="1:19" ht="14.25" customHeight="1" x14ac:dyDescent="0.25">
      <c r="A47" s="259" t="s">
        <v>9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1"/>
      <c r="S47" s="125"/>
    </row>
    <row r="48" spans="1:19" x14ac:dyDescent="0.25">
      <c r="A48" s="191" t="s">
        <v>24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3"/>
    </row>
    <row r="49" spans="1:18" x14ac:dyDescent="0.25">
      <c r="A49" s="262" t="s">
        <v>12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4"/>
    </row>
    <row r="50" spans="1:18" ht="17.25" customHeight="1" x14ac:dyDescent="0.25">
      <c r="A50" s="251">
        <v>77</v>
      </c>
      <c r="B50" s="252" t="s">
        <v>29</v>
      </c>
      <c r="C50" s="80" t="s">
        <v>8</v>
      </c>
      <c r="D50" s="253" t="s">
        <v>30</v>
      </c>
      <c r="E50" s="253" t="s">
        <v>31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60"/>
      <c r="Q50" s="60"/>
      <c r="R50" s="254"/>
    </row>
    <row r="51" spans="1:18" ht="36.75" customHeight="1" x14ac:dyDescent="0.25">
      <c r="A51" s="251"/>
      <c r="B51" s="252"/>
      <c r="C51" s="10">
        <v>2016</v>
      </c>
      <c r="D51" s="253"/>
      <c r="E51" s="253"/>
      <c r="F51" s="4"/>
      <c r="G51" s="4"/>
      <c r="H51" s="4"/>
      <c r="I51" s="4"/>
      <c r="J51" s="4"/>
      <c r="K51" s="4"/>
      <c r="L51" s="4"/>
      <c r="M51" s="4"/>
      <c r="N51" s="4"/>
      <c r="O51" s="4"/>
      <c r="P51" s="61"/>
      <c r="Q51" s="61"/>
      <c r="R51" s="255"/>
    </row>
    <row r="52" spans="1:18" x14ac:dyDescent="0.25">
      <c r="A52" s="172">
        <v>78</v>
      </c>
      <c r="B52" s="174" t="s">
        <v>84</v>
      </c>
      <c r="C52" s="80">
        <v>2014</v>
      </c>
      <c r="D52" s="166" t="s">
        <v>47</v>
      </c>
      <c r="E52" s="168" t="s">
        <v>83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62"/>
      <c r="Q52" s="62"/>
      <c r="R52" s="211"/>
    </row>
    <row r="53" spans="1:18" ht="36.75" customHeight="1" x14ac:dyDescent="0.25">
      <c r="A53" s="173"/>
      <c r="B53" s="175"/>
      <c r="C53" s="10">
        <v>2016</v>
      </c>
      <c r="D53" s="167"/>
      <c r="E53" s="169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212"/>
    </row>
    <row r="54" spans="1:18" x14ac:dyDescent="0.25">
      <c r="A54" s="194" t="s">
        <v>13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0"/>
    </row>
    <row r="55" spans="1:18" ht="49.5" customHeight="1" x14ac:dyDescent="0.25">
      <c r="A55" s="172">
        <v>80</v>
      </c>
      <c r="B55" s="175" t="s">
        <v>35</v>
      </c>
      <c r="C55" s="6" t="s">
        <v>8</v>
      </c>
      <c r="D55" s="166" t="s">
        <v>36</v>
      </c>
      <c r="E55" s="166" t="s">
        <v>37</v>
      </c>
      <c r="F55" s="2">
        <v>530.76</v>
      </c>
      <c r="G55" s="2"/>
      <c r="H55" s="1"/>
      <c r="I55" s="1"/>
      <c r="J55" s="1"/>
      <c r="K55" s="1"/>
      <c r="L55" s="1"/>
      <c r="M55" s="1"/>
      <c r="N55" s="2">
        <v>530.76</v>
      </c>
      <c r="O55" s="2"/>
      <c r="P55" s="1"/>
      <c r="Q55" s="1"/>
      <c r="R55" s="206"/>
    </row>
    <row r="56" spans="1:18" ht="33.75" customHeight="1" x14ac:dyDescent="0.25">
      <c r="A56" s="173"/>
      <c r="B56" s="175"/>
      <c r="C56" s="81">
        <v>2016</v>
      </c>
      <c r="D56" s="167"/>
      <c r="E56" s="167"/>
      <c r="F56" s="3">
        <v>50</v>
      </c>
      <c r="G56" s="3">
        <f>O56+K56</f>
        <v>3066.1400000000003</v>
      </c>
      <c r="H56" s="82"/>
      <c r="I56" s="82"/>
      <c r="J56" s="82"/>
      <c r="K56" s="82">
        <v>747.673</v>
      </c>
      <c r="L56" s="82"/>
      <c r="M56" s="82"/>
      <c r="N56" s="3">
        <v>50</v>
      </c>
      <c r="O56" s="3">
        <f>413.808+1904.659</f>
        <v>2318.4670000000001</v>
      </c>
      <c r="P56" s="82"/>
      <c r="Q56" s="82"/>
      <c r="R56" s="207"/>
    </row>
    <row r="57" spans="1:18" ht="14.25" customHeight="1" x14ac:dyDescent="0.25">
      <c r="A57" s="172">
        <v>81</v>
      </c>
      <c r="B57" s="175" t="s">
        <v>38</v>
      </c>
      <c r="C57" s="6" t="s">
        <v>8</v>
      </c>
      <c r="D57" s="166" t="s">
        <v>36</v>
      </c>
      <c r="E57" s="166" t="s">
        <v>37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206"/>
    </row>
    <row r="58" spans="1:18" ht="57.75" customHeight="1" x14ac:dyDescent="0.25">
      <c r="A58" s="173"/>
      <c r="B58" s="175"/>
      <c r="C58" s="81">
        <v>2016</v>
      </c>
      <c r="D58" s="167"/>
      <c r="E58" s="167"/>
      <c r="F58" s="3"/>
      <c r="G58" s="3">
        <f>O58</f>
        <v>244.358</v>
      </c>
      <c r="H58" s="3"/>
      <c r="I58" s="3"/>
      <c r="J58" s="3"/>
      <c r="K58" s="3"/>
      <c r="L58" s="3"/>
      <c r="M58" s="3"/>
      <c r="N58" s="3"/>
      <c r="O58" s="3">
        <v>244.358</v>
      </c>
      <c r="P58" s="82"/>
      <c r="Q58" s="82"/>
      <c r="R58" s="207"/>
    </row>
    <row r="59" spans="1:18" ht="30" customHeight="1" x14ac:dyDescent="0.25">
      <c r="A59" s="172">
        <v>82</v>
      </c>
      <c r="B59" s="175" t="s">
        <v>40</v>
      </c>
      <c r="C59" s="6" t="s">
        <v>8</v>
      </c>
      <c r="D59" s="166" t="s">
        <v>36</v>
      </c>
      <c r="E59" s="174" t="s">
        <v>37</v>
      </c>
      <c r="F59" s="2">
        <v>10487.03</v>
      </c>
      <c r="G59" s="2"/>
      <c r="H59" s="2"/>
      <c r="I59" s="2"/>
      <c r="J59" s="3">
        <v>7993.7</v>
      </c>
      <c r="K59" s="3"/>
      <c r="L59" s="3"/>
      <c r="M59" s="3"/>
      <c r="N59" s="3">
        <v>2493.33</v>
      </c>
      <c r="O59" s="2"/>
      <c r="P59" s="2"/>
      <c r="Q59" s="2"/>
      <c r="R59" s="247"/>
    </row>
    <row r="60" spans="1:18" ht="35.25" customHeight="1" x14ac:dyDescent="0.25">
      <c r="A60" s="173"/>
      <c r="B60" s="175"/>
      <c r="C60" s="81">
        <v>2016</v>
      </c>
      <c r="D60" s="167"/>
      <c r="E60" s="175"/>
      <c r="F60" s="3">
        <v>300</v>
      </c>
      <c r="G60" s="3">
        <f>O60</f>
        <v>2444.3420000000001</v>
      </c>
      <c r="H60" s="3"/>
      <c r="I60" s="3"/>
      <c r="J60" s="3"/>
      <c r="K60" s="3"/>
      <c r="L60" s="3"/>
      <c r="M60" s="3"/>
      <c r="N60" s="3">
        <v>300</v>
      </c>
      <c r="O60" s="3">
        <v>2444.3420000000001</v>
      </c>
      <c r="P60" s="3"/>
      <c r="Q60" s="3"/>
      <c r="R60" s="248"/>
    </row>
    <row r="61" spans="1:18" ht="18.75" customHeight="1" x14ac:dyDescent="0.25">
      <c r="A61" s="243" t="s">
        <v>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5"/>
    </row>
    <row r="62" spans="1:18" ht="31.5" customHeight="1" x14ac:dyDescent="0.25">
      <c r="A62" s="172">
        <v>83</v>
      </c>
      <c r="B62" s="213" t="s">
        <v>63</v>
      </c>
      <c r="C62" s="9" t="s">
        <v>8</v>
      </c>
      <c r="D62" s="166" t="s">
        <v>36</v>
      </c>
      <c r="E62" s="166" t="s">
        <v>50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246"/>
    </row>
    <row r="63" spans="1:18" ht="46.5" customHeight="1" x14ac:dyDescent="0.25">
      <c r="A63" s="173"/>
      <c r="B63" s="214"/>
      <c r="C63" s="10">
        <v>2016</v>
      </c>
      <c r="D63" s="167"/>
      <c r="E63" s="167"/>
      <c r="F63" s="65"/>
      <c r="G63" s="65">
        <f>O63</f>
        <v>1864.8</v>
      </c>
      <c r="H63" s="3"/>
      <c r="I63" s="3"/>
      <c r="J63" s="3"/>
      <c r="K63" s="3"/>
      <c r="L63" s="3"/>
      <c r="M63" s="65"/>
      <c r="N63" s="65"/>
      <c r="O63" s="65">
        <v>1864.8</v>
      </c>
      <c r="P63" s="3"/>
      <c r="Q63" s="3"/>
      <c r="R63" s="246"/>
    </row>
    <row r="64" spans="1:18" ht="36.75" customHeight="1" x14ac:dyDescent="0.25">
      <c r="A64" s="172">
        <v>85</v>
      </c>
      <c r="B64" s="235" t="s">
        <v>68</v>
      </c>
      <c r="C64" s="9" t="s">
        <v>8</v>
      </c>
      <c r="D64" s="166" t="s">
        <v>36</v>
      </c>
      <c r="E64" s="166" t="s">
        <v>37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211"/>
    </row>
    <row r="65" spans="1:19" ht="22.5" customHeight="1" x14ac:dyDescent="0.25">
      <c r="A65" s="173"/>
      <c r="B65" s="236"/>
      <c r="C65" s="81">
        <v>2016</v>
      </c>
      <c r="D65" s="167"/>
      <c r="E65" s="1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212"/>
    </row>
    <row r="66" spans="1:19" x14ac:dyDescent="0.25">
      <c r="A66" s="148"/>
      <c r="B66" s="237" t="s">
        <v>23</v>
      </c>
      <c r="C66" s="11" t="s">
        <v>7</v>
      </c>
      <c r="D66" s="239" t="s">
        <v>41</v>
      </c>
      <c r="E66" s="241" t="s">
        <v>42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154"/>
    </row>
    <row r="67" spans="1:19" ht="22.5" customHeight="1" x14ac:dyDescent="0.25">
      <c r="A67" s="149"/>
      <c r="B67" s="238"/>
      <c r="C67" s="78">
        <v>2016</v>
      </c>
      <c r="D67" s="240"/>
      <c r="E67" s="242"/>
      <c r="F67" s="89"/>
      <c r="G67" s="90">
        <f>G63</f>
        <v>1864.8</v>
      </c>
      <c r="H67" s="89"/>
      <c r="I67" s="89"/>
      <c r="J67" s="89"/>
      <c r="K67" s="89"/>
      <c r="L67" s="89"/>
      <c r="M67" s="89"/>
      <c r="N67" s="89"/>
      <c r="O67" s="90">
        <f>O63</f>
        <v>1864.8</v>
      </c>
      <c r="P67" s="89"/>
      <c r="Q67" s="89"/>
      <c r="R67" s="155"/>
    </row>
    <row r="68" spans="1:19" s="127" customFormat="1" ht="22.5" customHeight="1" x14ac:dyDescent="0.25">
      <c r="A68" s="85"/>
      <c r="B68" s="224" t="s">
        <v>103</v>
      </c>
      <c r="C68" s="13" t="s">
        <v>8</v>
      </c>
      <c r="D68" s="100"/>
      <c r="E68" s="225" t="s">
        <v>37</v>
      </c>
      <c r="F68" s="92">
        <f>F59+F55</f>
        <v>11017.79</v>
      </c>
      <c r="G68" s="92"/>
      <c r="H68" s="92"/>
      <c r="I68" s="92"/>
      <c r="J68" s="92">
        <v>7993.7</v>
      </c>
      <c r="K68" s="92"/>
      <c r="L68" s="92"/>
      <c r="M68" s="92"/>
      <c r="N68" s="92">
        <f>2493.33+530.76</f>
        <v>3024.09</v>
      </c>
      <c r="O68" s="92"/>
      <c r="P68" s="92"/>
      <c r="Q68" s="92"/>
      <c r="R68" s="85"/>
      <c r="S68" s="131" t="s">
        <v>108</v>
      </c>
    </row>
    <row r="69" spans="1:19" s="127" customFormat="1" ht="22.5" customHeight="1" x14ac:dyDescent="0.25">
      <c r="A69" s="85"/>
      <c r="B69" s="224"/>
      <c r="C69" s="85">
        <v>2016</v>
      </c>
      <c r="D69" s="100"/>
      <c r="E69" s="225"/>
      <c r="F69" s="92">
        <f>F56+F60</f>
        <v>350</v>
      </c>
      <c r="G69" s="92">
        <f>G56+G58+G60+G63</f>
        <v>7619.64</v>
      </c>
      <c r="H69" s="92"/>
      <c r="I69" s="92"/>
      <c r="J69" s="92"/>
      <c r="K69" s="92">
        <f>K56+K58+K60+K63</f>
        <v>747.673</v>
      </c>
      <c r="L69" s="92"/>
      <c r="M69" s="92"/>
      <c r="N69" s="92">
        <v>350</v>
      </c>
      <c r="O69" s="92">
        <f>O63+O60+O58+O56</f>
        <v>6871.9670000000006</v>
      </c>
      <c r="P69" s="92"/>
      <c r="Q69" s="92"/>
      <c r="R69" s="85"/>
      <c r="S69" s="131" t="s">
        <v>108</v>
      </c>
    </row>
    <row r="70" spans="1:19" x14ac:dyDescent="0.25">
      <c r="A70" s="226" t="s">
        <v>27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8"/>
    </row>
    <row r="71" spans="1:19" x14ac:dyDescent="0.25">
      <c r="A71" s="194" t="s">
        <v>12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6"/>
    </row>
    <row r="72" spans="1:19" ht="42" customHeight="1" x14ac:dyDescent="0.25">
      <c r="A72" s="172">
        <v>86</v>
      </c>
      <c r="B72" s="229" t="s">
        <v>80</v>
      </c>
      <c r="C72" s="9" t="s">
        <v>82</v>
      </c>
      <c r="D72" s="231" t="s">
        <v>57</v>
      </c>
      <c r="E72" s="231" t="s">
        <v>81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  <c r="R72" s="233"/>
    </row>
    <row r="73" spans="1:19" ht="52.5" customHeight="1" x14ac:dyDescent="0.25">
      <c r="A73" s="173"/>
      <c r="B73" s="230"/>
      <c r="C73" s="10">
        <v>2016</v>
      </c>
      <c r="D73" s="232"/>
      <c r="E73" s="23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234"/>
    </row>
    <row r="74" spans="1:19" x14ac:dyDescent="0.25">
      <c r="A74" s="172">
        <v>87</v>
      </c>
      <c r="B74" s="174" t="s">
        <v>52</v>
      </c>
      <c r="C74" s="80">
        <v>2014</v>
      </c>
      <c r="D74" s="166" t="s">
        <v>36</v>
      </c>
      <c r="E74" s="168" t="s">
        <v>42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6" t="s">
        <v>53</v>
      </c>
    </row>
    <row r="75" spans="1:19" ht="41.25" customHeight="1" x14ac:dyDescent="0.25">
      <c r="A75" s="173"/>
      <c r="B75" s="175"/>
      <c r="C75" s="10">
        <v>2016</v>
      </c>
      <c r="D75" s="167"/>
      <c r="E75" s="16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77"/>
    </row>
    <row r="76" spans="1:19" ht="13.5" customHeight="1" x14ac:dyDescent="0.25">
      <c r="A76" s="194" t="s">
        <v>13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8"/>
    </row>
    <row r="77" spans="1:19" ht="14.25" customHeight="1" x14ac:dyDescent="0.25">
      <c r="A77" s="219" t="s">
        <v>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/>
    </row>
    <row r="78" spans="1:19" ht="35.25" customHeight="1" x14ac:dyDescent="0.25">
      <c r="A78" s="172">
        <v>89</v>
      </c>
      <c r="B78" s="213" t="s">
        <v>54</v>
      </c>
      <c r="C78" s="9" t="s">
        <v>8</v>
      </c>
      <c r="D78" s="166" t="s">
        <v>36</v>
      </c>
      <c r="E78" s="168" t="s">
        <v>37</v>
      </c>
      <c r="F78" s="16">
        <v>55099.25</v>
      </c>
      <c r="G78" s="16"/>
      <c r="H78" s="16"/>
      <c r="I78" s="16"/>
      <c r="J78" s="16">
        <v>4450.38</v>
      </c>
      <c r="K78" s="16"/>
      <c r="L78" s="16"/>
      <c r="M78" s="16"/>
      <c r="N78" s="16">
        <v>50648.87</v>
      </c>
      <c r="O78" s="16"/>
      <c r="P78" s="16"/>
      <c r="Q78" s="16"/>
      <c r="R78" s="222"/>
    </row>
    <row r="79" spans="1:19" ht="65.25" customHeight="1" x14ac:dyDescent="0.25">
      <c r="A79" s="173"/>
      <c r="B79" s="214"/>
      <c r="C79" s="10">
        <v>2016</v>
      </c>
      <c r="D79" s="167"/>
      <c r="E79" s="169"/>
      <c r="F79" s="4">
        <v>4234</v>
      </c>
      <c r="G79" s="4">
        <f>O79</f>
        <v>23790.365000000002</v>
      </c>
      <c r="H79" s="4"/>
      <c r="I79" s="4"/>
      <c r="J79" s="4"/>
      <c r="K79" s="4"/>
      <c r="L79" s="4"/>
      <c r="M79" s="4"/>
      <c r="N79" s="4">
        <v>4234</v>
      </c>
      <c r="O79" s="4">
        <f>3906.5+5026.5+11511.4+3345.965</f>
        <v>23790.365000000002</v>
      </c>
      <c r="P79" s="4"/>
      <c r="Q79" s="4"/>
      <c r="R79" s="223"/>
    </row>
    <row r="80" spans="1:19" ht="15" customHeight="1" x14ac:dyDescent="0.25">
      <c r="A80" s="114"/>
      <c r="B80" s="213" t="s">
        <v>55</v>
      </c>
      <c r="C80" s="11">
        <v>2014</v>
      </c>
      <c r="D80" s="215" t="s">
        <v>57</v>
      </c>
      <c r="E80" s="215" t="s">
        <v>56</v>
      </c>
      <c r="F80" s="72">
        <v>400</v>
      </c>
      <c r="G80" s="72"/>
      <c r="H80" s="72"/>
      <c r="I80" s="72"/>
      <c r="J80" s="72"/>
      <c r="K80" s="72"/>
      <c r="L80" s="72"/>
      <c r="M80" s="72"/>
      <c r="N80" s="72">
        <v>400</v>
      </c>
      <c r="O80" s="72"/>
      <c r="P80" s="72"/>
      <c r="Q80" s="72"/>
      <c r="R80" s="206"/>
    </row>
    <row r="81" spans="1:19" ht="35.25" customHeight="1" x14ac:dyDescent="0.25">
      <c r="A81" s="114"/>
      <c r="B81" s="214"/>
      <c r="C81" s="78">
        <v>2016</v>
      </c>
      <c r="D81" s="216"/>
      <c r="E81" s="216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207"/>
    </row>
    <row r="82" spans="1:19" s="128" customFormat="1" ht="35.25" customHeight="1" x14ac:dyDescent="0.25">
      <c r="A82" s="115"/>
      <c r="B82" s="217" t="s">
        <v>102</v>
      </c>
      <c r="C82" s="105" t="s">
        <v>8</v>
      </c>
      <c r="D82" s="104"/>
      <c r="E82" s="218" t="s">
        <v>37</v>
      </c>
      <c r="F82" s="86">
        <f>F80+F78</f>
        <v>55499.25</v>
      </c>
      <c r="G82" s="86"/>
      <c r="H82" s="86"/>
      <c r="I82" s="86"/>
      <c r="J82" s="86">
        <f>J78+J80</f>
        <v>4450.38</v>
      </c>
      <c r="K82" s="86"/>
      <c r="L82" s="86"/>
      <c r="M82" s="86"/>
      <c r="N82" s="86">
        <f>N78+N80</f>
        <v>51048.87</v>
      </c>
      <c r="O82" s="86"/>
      <c r="P82" s="86"/>
      <c r="Q82" s="86"/>
      <c r="R82" s="116"/>
      <c r="S82" s="131" t="s">
        <v>108</v>
      </c>
    </row>
    <row r="83" spans="1:19" s="128" customFormat="1" ht="35.25" customHeight="1" x14ac:dyDescent="0.25">
      <c r="A83" s="115"/>
      <c r="B83" s="217"/>
      <c r="C83" s="102">
        <v>2016</v>
      </c>
      <c r="D83" s="104"/>
      <c r="E83" s="218"/>
      <c r="F83" s="86">
        <f>F79</f>
        <v>4234</v>
      </c>
      <c r="G83" s="86">
        <f>G79</f>
        <v>23790.365000000002</v>
      </c>
      <c r="H83" s="86"/>
      <c r="I83" s="86"/>
      <c r="J83" s="86"/>
      <c r="K83" s="86"/>
      <c r="L83" s="86"/>
      <c r="M83" s="86"/>
      <c r="N83" s="86">
        <v>4234</v>
      </c>
      <c r="O83" s="86">
        <f>O79</f>
        <v>23790.365000000002</v>
      </c>
      <c r="P83" s="86"/>
      <c r="Q83" s="86"/>
      <c r="R83" s="116"/>
      <c r="S83" s="131" t="s">
        <v>108</v>
      </c>
    </row>
    <row r="84" spans="1:19" x14ac:dyDescent="0.25">
      <c r="A84" s="191" t="s">
        <v>28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3"/>
    </row>
    <row r="85" spans="1:19" ht="14.25" customHeight="1" x14ac:dyDescent="0.25">
      <c r="A85" s="194" t="s">
        <v>12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6"/>
    </row>
    <row r="86" spans="1:19" ht="28.5" customHeight="1" x14ac:dyDescent="0.25">
      <c r="A86" s="209">
        <v>92</v>
      </c>
      <c r="B86" s="199" t="s">
        <v>87</v>
      </c>
      <c r="C86" s="23" t="s">
        <v>8</v>
      </c>
      <c r="D86" s="166" t="s">
        <v>36</v>
      </c>
      <c r="E86" s="168" t="s">
        <v>37</v>
      </c>
      <c r="F86" s="72">
        <f>6717.72+803.14</f>
        <v>7520.8600000000006</v>
      </c>
      <c r="G86" s="72"/>
      <c r="H86" s="72"/>
      <c r="I86" s="72"/>
      <c r="J86" s="74">
        <v>2345</v>
      </c>
      <c r="K86" s="74"/>
      <c r="L86" s="74"/>
      <c r="M86" s="74"/>
      <c r="N86" s="74">
        <f>4372.72+803.14</f>
        <v>5175.8600000000006</v>
      </c>
      <c r="O86" s="72"/>
      <c r="P86" s="72"/>
      <c r="Q86" s="73"/>
      <c r="R86" s="211"/>
    </row>
    <row r="87" spans="1:19" ht="57" customHeight="1" x14ac:dyDescent="0.25">
      <c r="A87" s="210"/>
      <c r="B87" s="200"/>
      <c r="C87" s="10">
        <v>2016</v>
      </c>
      <c r="D87" s="167"/>
      <c r="E87" s="169"/>
      <c r="F87" s="74"/>
      <c r="G87" s="74"/>
      <c r="H87" s="4"/>
      <c r="I87" s="4"/>
      <c r="J87" s="74"/>
      <c r="K87" s="74"/>
      <c r="L87" s="4"/>
      <c r="M87" s="4"/>
      <c r="N87" s="74"/>
      <c r="O87" s="74"/>
      <c r="P87" s="15"/>
      <c r="Q87" s="15"/>
      <c r="R87" s="212"/>
    </row>
    <row r="88" spans="1:19" x14ac:dyDescent="0.25">
      <c r="A88" s="194" t="s">
        <v>13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8"/>
    </row>
    <row r="89" spans="1:19" ht="30" customHeight="1" x14ac:dyDescent="0.25">
      <c r="A89" s="172">
        <v>93</v>
      </c>
      <c r="B89" s="174" t="s">
        <v>58</v>
      </c>
      <c r="C89" s="9" t="s">
        <v>8</v>
      </c>
      <c r="D89" s="166" t="s">
        <v>36</v>
      </c>
      <c r="E89" s="168" t="s">
        <v>37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08"/>
    </row>
    <row r="90" spans="1:19" ht="29.25" customHeight="1" x14ac:dyDescent="0.25">
      <c r="A90" s="173"/>
      <c r="B90" s="175"/>
      <c r="C90" s="10">
        <v>2016</v>
      </c>
      <c r="D90" s="167"/>
      <c r="E90" s="169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4"/>
      <c r="Q90" s="54"/>
      <c r="R90" s="208"/>
    </row>
    <row r="91" spans="1:19" ht="15.75" customHeight="1" x14ac:dyDescent="0.25">
      <c r="A91" s="172">
        <v>94</v>
      </c>
      <c r="B91" s="174" t="s">
        <v>59</v>
      </c>
      <c r="C91" s="9" t="s">
        <v>8</v>
      </c>
      <c r="D91" s="166" t="s">
        <v>36</v>
      </c>
      <c r="E91" s="168" t="s">
        <v>37</v>
      </c>
      <c r="F91" s="16">
        <v>8276.5499999999993</v>
      </c>
      <c r="G91" s="16"/>
      <c r="H91" s="16"/>
      <c r="I91" s="16"/>
      <c r="J91" s="4">
        <v>7465.73</v>
      </c>
      <c r="K91" s="4"/>
      <c r="L91" s="4"/>
      <c r="M91" s="4"/>
      <c r="N91" s="4">
        <v>810.82</v>
      </c>
      <c r="O91" s="16"/>
      <c r="P91" s="16"/>
      <c r="Q91" s="16"/>
      <c r="R91" s="206"/>
    </row>
    <row r="92" spans="1:19" ht="37.5" customHeight="1" x14ac:dyDescent="0.25">
      <c r="A92" s="173"/>
      <c r="B92" s="175"/>
      <c r="C92" s="10">
        <v>2016</v>
      </c>
      <c r="D92" s="167"/>
      <c r="E92" s="169"/>
      <c r="F92" s="4">
        <v>1100</v>
      </c>
      <c r="G92" s="4"/>
      <c r="H92" s="4"/>
      <c r="I92" s="4"/>
      <c r="J92" s="4"/>
      <c r="K92" s="4"/>
      <c r="L92" s="4"/>
      <c r="M92" s="4"/>
      <c r="N92" s="4">
        <v>1100</v>
      </c>
      <c r="O92" s="4"/>
      <c r="P92" s="4"/>
      <c r="Q92" s="4"/>
      <c r="R92" s="207"/>
    </row>
    <row r="93" spans="1:19" ht="15.75" x14ac:dyDescent="0.25">
      <c r="A93" s="178" t="s">
        <v>9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0"/>
    </row>
    <row r="94" spans="1:19" ht="30.75" customHeight="1" x14ac:dyDescent="0.25">
      <c r="A94" s="172">
        <v>95</v>
      </c>
      <c r="B94" s="199" t="s">
        <v>61</v>
      </c>
      <c r="C94" s="9" t="s">
        <v>8</v>
      </c>
      <c r="D94" s="166" t="s">
        <v>36</v>
      </c>
      <c r="E94" s="168" t="s">
        <v>37</v>
      </c>
      <c r="F94" s="4">
        <v>114361.87</v>
      </c>
      <c r="G94" s="4"/>
      <c r="H94" s="4"/>
      <c r="I94" s="4"/>
      <c r="J94" s="4">
        <v>1906.7</v>
      </c>
      <c r="K94" s="4"/>
      <c r="L94" s="4"/>
      <c r="M94" s="4"/>
      <c r="N94" s="4">
        <v>112455.17</v>
      </c>
      <c r="O94" s="4"/>
      <c r="P94" s="4"/>
      <c r="R94" s="176"/>
    </row>
    <row r="95" spans="1:19" ht="15" customHeight="1" x14ac:dyDescent="0.25">
      <c r="A95" s="173"/>
      <c r="B95" s="200"/>
      <c r="C95" s="10">
        <v>2016</v>
      </c>
      <c r="D95" s="167"/>
      <c r="E95" s="169"/>
      <c r="F95" s="4">
        <v>21874.3</v>
      </c>
      <c r="G95" s="4">
        <f>O95+Q95</f>
        <v>5096.6179999999995</v>
      </c>
      <c r="H95" s="4"/>
      <c r="I95" s="4"/>
      <c r="J95" s="4"/>
      <c r="K95" s="4"/>
      <c r="L95" s="4"/>
      <c r="M95" s="4"/>
      <c r="N95" s="4">
        <v>21874.3</v>
      </c>
      <c r="O95" s="4">
        <f>471.885+439.568+1838.894+2001.871</f>
        <v>4752.2179999999998</v>
      </c>
      <c r="P95" s="15"/>
      <c r="Q95" s="4">
        <v>344.4</v>
      </c>
      <c r="R95" s="177"/>
    </row>
    <row r="96" spans="1:19" x14ac:dyDescent="0.25">
      <c r="A96" s="156"/>
      <c r="B96" s="158" t="s">
        <v>60</v>
      </c>
      <c r="C96" s="13" t="s">
        <v>8</v>
      </c>
      <c r="D96" s="202"/>
      <c r="E96" s="204" t="s">
        <v>37</v>
      </c>
      <c r="F96" s="7">
        <f>F94+F91+F86</f>
        <v>130159.28</v>
      </c>
      <c r="G96" s="7"/>
      <c r="H96" s="7"/>
      <c r="I96" s="7"/>
      <c r="J96" s="7">
        <f>J94+J91+J86</f>
        <v>11717.43</v>
      </c>
      <c r="K96" s="7"/>
      <c r="L96" s="7"/>
      <c r="M96" s="7"/>
      <c r="N96" s="7">
        <f>N94+N91+N86</f>
        <v>118441.85</v>
      </c>
      <c r="O96" s="7"/>
      <c r="P96" s="7"/>
      <c r="Q96" s="7"/>
      <c r="R96" s="162"/>
    </row>
    <row r="97" spans="1:18" ht="36.75" customHeight="1" x14ac:dyDescent="0.25">
      <c r="A97" s="157"/>
      <c r="B97" s="201"/>
      <c r="C97" s="85">
        <v>2016</v>
      </c>
      <c r="D97" s="203"/>
      <c r="E97" s="205"/>
      <c r="F97" s="7">
        <f>F95+F92+F87</f>
        <v>22974.3</v>
      </c>
      <c r="G97" s="7">
        <f>G95</f>
        <v>5096.6179999999995</v>
      </c>
      <c r="H97" s="8"/>
      <c r="I97" s="8"/>
      <c r="J97" s="7"/>
      <c r="K97" s="7"/>
      <c r="L97" s="8"/>
      <c r="M97" s="8"/>
      <c r="N97" s="7">
        <f>N92+N95</f>
        <v>22974.3</v>
      </c>
      <c r="O97" s="7">
        <f>O95</f>
        <v>4752.2179999999998</v>
      </c>
      <c r="P97" s="7"/>
      <c r="Q97" s="7">
        <f>Q95</f>
        <v>344.4</v>
      </c>
      <c r="R97" s="163"/>
    </row>
    <row r="98" spans="1:18" x14ac:dyDescent="0.25">
      <c r="A98" s="191" t="s">
        <v>20</v>
      </c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3"/>
    </row>
    <row r="99" spans="1:18" x14ac:dyDescent="0.25">
      <c r="A99" s="194" t="s">
        <v>12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6"/>
    </row>
    <row r="100" spans="1:18" x14ac:dyDescent="0.25">
      <c r="A100" s="194" t="s">
        <v>13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8"/>
    </row>
    <row r="101" spans="1:18" ht="27" customHeight="1" x14ac:dyDescent="0.25">
      <c r="A101" s="172">
        <v>96</v>
      </c>
      <c r="B101" s="174" t="s">
        <v>62</v>
      </c>
      <c r="C101" s="9" t="s">
        <v>8</v>
      </c>
      <c r="D101" s="166" t="s">
        <v>86</v>
      </c>
      <c r="E101" s="168" t="s">
        <v>71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6"/>
      <c r="R101" s="181"/>
    </row>
    <row r="102" spans="1:18" ht="41.25" customHeight="1" x14ac:dyDescent="0.25">
      <c r="A102" s="173"/>
      <c r="B102" s="175"/>
      <c r="C102" s="10">
        <v>2016</v>
      </c>
      <c r="D102" s="167"/>
      <c r="E102" s="169"/>
      <c r="F102" s="4"/>
      <c r="G102" s="4">
        <f>O102</f>
        <v>46.2</v>
      </c>
      <c r="H102" s="4"/>
      <c r="I102" s="4"/>
      <c r="J102" s="4"/>
      <c r="K102" s="4"/>
      <c r="L102" s="4"/>
      <c r="M102" s="4"/>
      <c r="N102" s="4"/>
      <c r="O102" s="4">
        <v>46.2</v>
      </c>
      <c r="P102" s="4"/>
      <c r="Q102" s="27"/>
      <c r="R102" s="182"/>
    </row>
    <row r="103" spans="1:18" ht="24" customHeight="1" x14ac:dyDescent="0.25">
      <c r="A103" s="114"/>
      <c r="B103" s="174" t="s">
        <v>69</v>
      </c>
      <c r="C103" s="9" t="s">
        <v>8</v>
      </c>
      <c r="D103" s="166" t="s">
        <v>86</v>
      </c>
      <c r="E103" s="168" t="s">
        <v>71</v>
      </c>
      <c r="F103" s="2"/>
      <c r="G103" s="2"/>
      <c r="H103" s="2"/>
      <c r="I103" s="2"/>
      <c r="J103" s="2"/>
      <c r="K103" s="2"/>
      <c r="L103" s="2"/>
      <c r="M103" s="2"/>
      <c r="N103" s="4"/>
      <c r="O103" s="4"/>
      <c r="P103" s="4"/>
      <c r="Q103" s="57"/>
      <c r="R103" s="181"/>
    </row>
    <row r="104" spans="1:18" ht="21.75" customHeight="1" x14ac:dyDescent="0.25">
      <c r="A104" s="114"/>
      <c r="B104" s="175"/>
      <c r="C104" s="10">
        <v>2016</v>
      </c>
      <c r="D104" s="167"/>
      <c r="E104" s="169"/>
      <c r="F104" s="3"/>
      <c r="G104" s="3"/>
      <c r="H104" s="3"/>
      <c r="I104" s="3"/>
      <c r="J104" s="3"/>
      <c r="K104" s="3"/>
      <c r="L104" s="3"/>
      <c r="M104" s="3"/>
      <c r="N104" s="4"/>
      <c r="O104" s="4"/>
      <c r="P104" s="4"/>
      <c r="Q104" s="27"/>
      <c r="R104" s="182"/>
    </row>
    <row r="105" spans="1:18" ht="19.5" customHeight="1" x14ac:dyDescent="0.25">
      <c r="A105" s="183"/>
      <c r="B105" s="185" t="s">
        <v>15</v>
      </c>
      <c r="C105" s="24" t="s">
        <v>8</v>
      </c>
      <c r="D105" s="187"/>
      <c r="E105" s="187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1"/>
      <c r="R105" s="189"/>
    </row>
    <row r="106" spans="1:18" ht="21.75" customHeight="1" x14ac:dyDescent="0.25">
      <c r="A106" s="184"/>
      <c r="B106" s="186"/>
      <c r="C106" s="25">
        <v>2016</v>
      </c>
      <c r="D106" s="188"/>
      <c r="E106" s="188"/>
      <c r="F106" s="32"/>
      <c r="G106" s="32">
        <f>G102</f>
        <v>46.2</v>
      </c>
      <c r="H106" s="32"/>
      <c r="I106" s="32"/>
      <c r="J106" s="32"/>
      <c r="K106" s="32"/>
      <c r="L106" s="32"/>
      <c r="M106" s="32"/>
      <c r="N106" s="32"/>
      <c r="O106" s="32">
        <f>O102</f>
        <v>46.2</v>
      </c>
      <c r="P106" s="32"/>
      <c r="Q106" s="33"/>
      <c r="R106" s="190"/>
    </row>
    <row r="107" spans="1:18" ht="15.75" x14ac:dyDescent="0.25">
      <c r="A107" s="178" t="s">
        <v>9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0"/>
    </row>
    <row r="108" spans="1:18" ht="22.5" customHeight="1" x14ac:dyDescent="0.25">
      <c r="A108" s="172">
        <v>98</v>
      </c>
      <c r="B108" s="174" t="s">
        <v>26</v>
      </c>
      <c r="C108" s="9" t="s">
        <v>8</v>
      </c>
      <c r="D108" s="166" t="s">
        <v>65</v>
      </c>
      <c r="E108" s="166" t="s">
        <v>72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6"/>
      <c r="R108" s="176"/>
    </row>
    <row r="109" spans="1:18" ht="24" customHeight="1" x14ac:dyDescent="0.25">
      <c r="A109" s="173"/>
      <c r="B109" s="175"/>
      <c r="C109" s="10">
        <v>2016</v>
      </c>
      <c r="D109" s="167"/>
      <c r="E109" s="16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7"/>
      <c r="R109" s="177"/>
    </row>
    <row r="110" spans="1:18" ht="32.25" customHeight="1" x14ac:dyDescent="0.25">
      <c r="A110" s="164">
        <v>100</v>
      </c>
      <c r="B110" s="165" t="s">
        <v>64</v>
      </c>
      <c r="C110" s="28" t="s">
        <v>8</v>
      </c>
      <c r="D110" s="166" t="s">
        <v>70</v>
      </c>
      <c r="E110" s="168" t="s">
        <v>71</v>
      </c>
      <c r="F110" s="72">
        <v>769</v>
      </c>
      <c r="G110" s="72"/>
      <c r="H110" s="72"/>
      <c r="I110" s="72"/>
      <c r="J110" s="72"/>
      <c r="K110" s="72"/>
      <c r="L110" s="72"/>
      <c r="M110" s="72"/>
      <c r="N110" s="72">
        <v>769</v>
      </c>
      <c r="O110" s="72"/>
      <c r="P110" s="72"/>
      <c r="Q110" s="73"/>
      <c r="R110" s="170"/>
    </row>
    <row r="111" spans="1:18" ht="29.25" customHeight="1" x14ac:dyDescent="0.25">
      <c r="A111" s="164"/>
      <c r="B111" s="165"/>
      <c r="C111" s="120">
        <v>2016</v>
      </c>
      <c r="D111" s="167"/>
      <c r="E111" s="169"/>
      <c r="F111" s="74">
        <v>100</v>
      </c>
      <c r="G111" s="74">
        <v>20</v>
      </c>
      <c r="H111" s="74"/>
      <c r="I111" s="74"/>
      <c r="J111" s="74"/>
      <c r="K111" s="74"/>
      <c r="L111" s="74"/>
      <c r="M111" s="74"/>
      <c r="N111" s="74">
        <v>100</v>
      </c>
      <c r="O111" s="74">
        <v>20</v>
      </c>
      <c r="P111" s="74"/>
      <c r="Q111" s="75"/>
      <c r="R111" s="171"/>
    </row>
    <row r="112" spans="1:18" ht="34.5" customHeight="1" x14ac:dyDescent="0.25">
      <c r="A112" s="172"/>
      <c r="B112" s="174" t="s">
        <v>73</v>
      </c>
      <c r="C112" s="9" t="s">
        <v>8</v>
      </c>
      <c r="D112" s="166" t="s">
        <v>36</v>
      </c>
      <c r="E112" s="168" t="s">
        <v>37</v>
      </c>
      <c r="F112" s="16">
        <f>F116-F110</f>
        <v>62907.1</v>
      </c>
      <c r="G112" s="16"/>
      <c r="H112" s="16"/>
      <c r="I112" s="16"/>
      <c r="J112" s="16"/>
      <c r="K112" s="16"/>
      <c r="L112" s="16"/>
      <c r="M112" s="16"/>
      <c r="N112" s="16">
        <v>62907.1</v>
      </c>
      <c r="O112" s="16"/>
      <c r="P112" s="16"/>
      <c r="Q112" s="26"/>
      <c r="R112" s="176"/>
    </row>
    <row r="113" spans="1:18" ht="27" customHeight="1" x14ac:dyDescent="0.25">
      <c r="A113" s="173"/>
      <c r="B113" s="175"/>
      <c r="C113" s="10">
        <v>2016</v>
      </c>
      <c r="D113" s="167"/>
      <c r="E113" s="169"/>
      <c r="F113" s="4">
        <v>9077</v>
      </c>
      <c r="G113" s="4">
        <f>O113</f>
        <v>10996.1</v>
      </c>
      <c r="H113" s="4"/>
      <c r="I113" s="4"/>
      <c r="J113" s="4"/>
      <c r="K113" s="4"/>
      <c r="L113" s="4"/>
      <c r="M113" s="4"/>
      <c r="N113" s="4">
        <v>9077</v>
      </c>
      <c r="O113" s="4">
        <v>10996.1</v>
      </c>
      <c r="P113" s="4"/>
      <c r="Q113" s="27"/>
      <c r="R113" s="177"/>
    </row>
    <row r="114" spans="1:18" x14ac:dyDescent="0.25">
      <c r="A114" s="148"/>
      <c r="B114" s="150" t="s">
        <v>49</v>
      </c>
      <c r="C114" s="11" t="s">
        <v>8</v>
      </c>
      <c r="D114" s="152"/>
      <c r="E114" s="152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  <c r="R114" s="154"/>
    </row>
    <row r="115" spans="1:18" ht="23.25" customHeight="1" x14ac:dyDescent="0.25">
      <c r="A115" s="149"/>
      <c r="B115" s="151"/>
      <c r="C115" s="12">
        <v>2016</v>
      </c>
      <c r="D115" s="153"/>
      <c r="E115" s="15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55"/>
    </row>
    <row r="116" spans="1:18" ht="33.75" customHeight="1" x14ac:dyDescent="0.25">
      <c r="A116" s="156"/>
      <c r="B116" s="158" t="s">
        <v>25</v>
      </c>
      <c r="C116" s="13" t="s">
        <v>8</v>
      </c>
      <c r="D116" s="160"/>
      <c r="E116" s="160"/>
      <c r="F116" s="7">
        <v>63676.1</v>
      </c>
      <c r="G116" s="7"/>
      <c r="H116" s="7"/>
      <c r="I116" s="7"/>
      <c r="J116" s="7"/>
      <c r="K116" s="7"/>
      <c r="L116" s="7"/>
      <c r="M116" s="7"/>
      <c r="N116" s="7">
        <f>N112+N110</f>
        <v>63676.1</v>
      </c>
      <c r="O116" s="7"/>
      <c r="P116" s="7"/>
      <c r="Q116" s="34"/>
      <c r="R116" s="162"/>
    </row>
    <row r="117" spans="1:18" ht="21" customHeight="1" x14ac:dyDescent="0.25">
      <c r="A117" s="157"/>
      <c r="B117" s="159"/>
      <c r="C117" s="14">
        <v>2016</v>
      </c>
      <c r="D117" s="161"/>
      <c r="E117" s="161"/>
      <c r="F117" s="7">
        <v>9177</v>
      </c>
      <c r="G117" s="7">
        <f>G113+G102+G111</f>
        <v>11062.300000000001</v>
      </c>
      <c r="H117" s="7"/>
      <c r="I117" s="7"/>
      <c r="J117" s="7"/>
      <c r="K117" s="7"/>
      <c r="L117" s="7"/>
      <c r="M117" s="7"/>
      <c r="N117" s="7">
        <f>N113+N111+N102</f>
        <v>9177</v>
      </c>
      <c r="O117" s="7">
        <f>O113+O111+O102</f>
        <v>11062.300000000001</v>
      </c>
      <c r="P117" s="7">
        <f>P113+P111+P102</f>
        <v>0</v>
      </c>
      <c r="Q117" s="7">
        <f>Q113+Q111+Q102</f>
        <v>0</v>
      </c>
      <c r="R117" s="163"/>
    </row>
    <row r="118" spans="1:18" ht="0.75" hidden="1" customHeight="1" x14ac:dyDescent="0.25">
      <c r="A118" s="157"/>
      <c r="B118" s="159"/>
      <c r="C118" s="14">
        <v>2017</v>
      </c>
      <c r="D118" s="161"/>
      <c r="E118" s="16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35"/>
      <c r="R118" s="163"/>
    </row>
    <row r="119" spans="1:18" x14ac:dyDescent="0.25">
      <c r="A119" s="132"/>
      <c r="B119" s="134" t="s">
        <v>79</v>
      </c>
      <c r="C119" s="36" t="s">
        <v>8</v>
      </c>
      <c r="D119" s="136"/>
      <c r="E119" s="136"/>
      <c r="F119" s="37">
        <f>F116+F96+F82+F68+F45+F31</f>
        <v>411182.02</v>
      </c>
      <c r="G119" s="37"/>
      <c r="H119" s="37"/>
      <c r="I119" s="37"/>
      <c r="J119" s="37">
        <f>J116+J96+J82+J68+J45+J31</f>
        <v>24161.510000000002</v>
      </c>
      <c r="K119" s="37"/>
      <c r="L119" s="37"/>
      <c r="M119" s="37"/>
      <c r="N119" s="37">
        <f>N116+N96+N82+N68+N45+N31</f>
        <v>387020.51</v>
      </c>
      <c r="O119" s="37"/>
      <c r="P119" s="37"/>
      <c r="Q119" s="38"/>
      <c r="R119" s="138"/>
    </row>
    <row r="120" spans="1:18" ht="36.75" customHeight="1" x14ac:dyDescent="0.25">
      <c r="A120" s="133"/>
      <c r="B120" s="135"/>
      <c r="C120" s="39">
        <v>2016</v>
      </c>
      <c r="D120" s="137"/>
      <c r="E120" s="137"/>
      <c r="F120" s="37">
        <f>F117+F97+F83+F69+F46+F32</f>
        <v>57776.800000000003</v>
      </c>
      <c r="G120" s="37">
        <f>G117+G97+G83+G69+G46+G32</f>
        <v>71353.48</v>
      </c>
      <c r="H120" s="37"/>
      <c r="I120" s="37">
        <f>I117+I97+I83+I69+I46+I32</f>
        <v>261</v>
      </c>
      <c r="J120" s="37">
        <f>J117+J97+J83+J69+J46+J32</f>
        <v>0</v>
      </c>
      <c r="K120" s="37">
        <f>K117+K97+K83+K69+K46+K32</f>
        <v>747.673</v>
      </c>
      <c r="L120" s="37"/>
      <c r="M120" s="37"/>
      <c r="N120" s="37">
        <f>N117+N97+N83+N69+N46+N32</f>
        <v>57776.800000000003</v>
      </c>
      <c r="O120" s="37">
        <f>O117+O97+O83+O69+O46+O32</f>
        <v>68424.75</v>
      </c>
      <c r="P120" s="37">
        <f>P117+P97+P83+P69+P46+P32</f>
        <v>0</v>
      </c>
      <c r="Q120" s="37">
        <f>Q117+Q97+Q83+Q69+Q46+Q32</f>
        <v>1920.0569999999998</v>
      </c>
      <c r="R120" s="139"/>
    </row>
    <row r="121" spans="1:18" x14ac:dyDescent="0.25">
      <c r="A121" s="140"/>
      <c r="B121" s="142" t="s">
        <v>78</v>
      </c>
      <c r="C121" s="41" t="s">
        <v>8</v>
      </c>
      <c r="D121" s="144"/>
      <c r="E121" s="144"/>
      <c r="F121" s="42">
        <f>F119</f>
        <v>411182.02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3"/>
      <c r="R121" s="146"/>
    </row>
    <row r="122" spans="1:18" ht="36" customHeight="1" thickBot="1" x14ac:dyDescent="0.3">
      <c r="A122" s="141"/>
      <c r="B122" s="143"/>
      <c r="C122" s="117">
        <v>2016</v>
      </c>
      <c r="D122" s="145"/>
      <c r="E122" s="145"/>
      <c r="F122" s="118">
        <f>F120</f>
        <v>57776.800000000003</v>
      </c>
      <c r="G122" s="118">
        <f>G120</f>
        <v>71353.48</v>
      </c>
      <c r="H122" s="118"/>
      <c r="I122" s="118">
        <f t="shared" ref="I122:Q122" si="0">I120</f>
        <v>261</v>
      </c>
      <c r="J122" s="118">
        <f t="shared" si="0"/>
        <v>0</v>
      </c>
      <c r="K122" s="118">
        <f t="shared" si="0"/>
        <v>747.673</v>
      </c>
      <c r="L122" s="118">
        <f t="shared" si="0"/>
        <v>0</v>
      </c>
      <c r="M122" s="118">
        <f t="shared" si="0"/>
        <v>0</v>
      </c>
      <c r="N122" s="118">
        <f t="shared" si="0"/>
        <v>57776.800000000003</v>
      </c>
      <c r="O122" s="118">
        <f t="shared" si="0"/>
        <v>68424.75</v>
      </c>
      <c r="P122" s="118">
        <f t="shared" si="0"/>
        <v>0</v>
      </c>
      <c r="Q122" s="118">
        <f t="shared" si="0"/>
        <v>1920.0569999999998</v>
      </c>
      <c r="R122" s="147"/>
    </row>
  </sheetData>
  <mergeCells count="242">
    <mergeCell ref="L1:R3"/>
    <mergeCell ref="A4:R4"/>
    <mergeCell ref="A6:A9"/>
    <mergeCell ref="B6:B9"/>
    <mergeCell ref="C6:C9"/>
    <mergeCell ref="D6:D9"/>
    <mergeCell ref="E6:E9"/>
    <mergeCell ref="F6:Q6"/>
    <mergeCell ref="R6:R9"/>
    <mergeCell ref="F7:F9"/>
    <mergeCell ref="A10:R10"/>
    <mergeCell ref="B11:B12"/>
    <mergeCell ref="D11:D12"/>
    <mergeCell ref="E11:E12"/>
    <mergeCell ref="R11:R12"/>
    <mergeCell ref="A13:R13"/>
    <mergeCell ref="G7:G9"/>
    <mergeCell ref="H7:Q7"/>
    <mergeCell ref="H8:I8"/>
    <mergeCell ref="J8:K8"/>
    <mergeCell ref="L8:M8"/>
    <mergeCell ref="N8:O8"/>
    <mergeCell ref="P8:Q8"/>
    <mergeCell ref="A17:A18"/>
    <mergeCell ref="B17:B18"/>
    <mergeCell ref="D17:D18"/>
    <mergeCell ref="E17:E18"/>
    <mergeCell ref="R17:R18"/>
    <mergeCell ref="A19:R19"/>
    <mergeCell ref="A14:R14"/>
    <mergeCell ref="A15:A16"/>
    <mergeCell ref="B15:B16"/>
    <mergeCell ref="D15:D16"/>
    <mergeCell ref="E15:E16"/>
    <mergeCell ref="R15:R16"/>
    <mergeCell ref="A20:A21"/>
    <mergeCell ref="B20:B21"/>
    <mergeCell ref="D20:D21"/>
    <mergeCell ref="E20:E21"/>
    <mergeCell ref="R20:R21"/>
    <mergeCell ref="A22:A23"/>
    <mergeCell ref="B22:B23"/>
    <mergeCell ref="D22:D23"/>
    <mergeCell ref="E22:E23"/>
    <mergeCell ref="R22:R23"/>
    <mergeCell ref="A24:A25"/>
    <mergeCell ref="B24:B25"/>
    <mergeCell ref="D24:D25"/>
    <mergeCell ref="E24:E25"/>
    <mergeCell ref="R24:R25"/>
    <mergeCell ref="A26:A27"/>
    <mergeCell ref="B26:B27"/>
    <mergeCell ref="D26:D27"/>
    <mergeCell ref="E26:E27"/>
    <mergeCell ref="R26:R27"/>
    <mergeCell ref="A31:A32"/>
    <mergeCell ref="B31:B32"/>
    <mergeCell ref="D31:D32"/>
    <mergeCell ref="E31:E32"/>
    <mergeCell ref="R31:R32"/>
    <mergeCell ref="A33:R33"/>
    <mergeCell ref="A28:R28"/>
    <mergeCell ref="A29:A30"/>
    <mergeCell ref="B29:B30"/>
    <mergeCell ref="D29:D30"/>
    <mergeCell ref="E29:E30"/>
    <mergeCell ref="R29:R30"/>
    <mergeCell ref="A38:R38"/>
    <mergeCell ref="A39:A40"/>
    <mergeCell ref="B39:B40"/>
    <mergeCell ref="D39:D40"/>
    <mergeCell ref="E39:E40"/>
    <mergeCell ref="A41:R41"/>
    <mergeCell ref="A35:R35"/>
    <mergeCell ref="A36:A37"/>
    <mergeCell ref="B36:B37"/>
    <mergeCell ref="D36:D37"/>
    <mergeCell ref="E36:E37"/>
    <mergeCell ref="R36:R37"/>
    <mergeCell ref="A45:A46"/>
    <mergeCell ref="B45:B46"/>
    <mergeCell ref="E45:E46"/>
    <mergeCell ref="A47:R47"/>
    <mergeCell ref="A48:R48"/>
    <mergeCell ref="A49:R49"/>
    <mergeCell ref="A42:R42"/>
    <mergeCell ref="A43:A44"/>
    <mergeCell ref="B43:B44"/>
    <mergeCell ref="D43:D44"/>
    <mergeCell ref="E43:E44"/>
    <mergeCell ref="R43:R44"/>
    <mergeCell ref="A54:R54"/>
    <mergeCell ref="A55:A56"/>
    <mergeCell ref="B55:B56"/>
    <mergeCell ref="D55:D56"/>
    <mergeCell ref="E55:E56"/>
    <mergeCell ref="R55:R56"/>
    <mergeCell ref="A50:A51"/>
    <mergeCell ref="B50:B51"/>
    <mergeCell ref="D50:D51"/>
    <mergeCell ref="E50:E51"/>
    <mergeCell ref="R50:R51"/>
    <mergeCell ref="A52:A53"/>
    <mergeCell ref="B52:B53"/>
    <mergeCell ref="D52:D53"/>
    <mergeCell ref="E52:E53"/>
    <mergeCell ref="R52:R53"/>
    <mergeCell ref="A61:R61"/>
    <mergeCell ref="A62:A63"/>
    <mergeCell ref="B62:B63"/>
    <mergeCell ref="D62:D63"/>
    <mergeCell ref="E62:E63"/>
    <mergeCell ref="R62:R63"/>
    <mergeCell ref="A57:A58"/>
    <mergeCell ref="B57:B58"/>
    <mergeCell ref="D57:D58"/>
    <mergeCell ref="E57:E58"/>
    <mergeCell ref="R57:R58"/>
    <mergeCell ref="A59:A60"/>
    <mergeCell ref="B59:B60"/>
    <mergeCell ref="D59:D60"/>
    <mergeCell ref="E59:E60"/>
    <mergeCell ref="R59:R60"/>
    <mergeCell ref="A64:A65"/>
    <mergeCell ref="B64:B65"/>
    <mergeCell ref="D64:D65"/>
    <mergeCell ref="E64:E65"/>
    <mergeCell ref="R64:R65"/>
    <mergeCell ref="A66:A67"/>
    <mergeCell ref="B66:B67"/>
    <mergeCell ref="D66:D67"/>
    <mergeCell ref="E66:E67"/>
    <mergeCell ref="R66:R67"/>
    <mergeCell ref="B68:B69"/>
    <mergeCell ref="E68:E69"/>
    <mergeCell ref="A70:R70"/>
    <mergeCell ref="A71:R71"/>
    <mergeCell ref="A72:A73"/>
    <mergeCell ref="B72:B73"/>
    <mergeCell ref="D72:D73"/>
    <mergeCell ref="E72:E73"/>
    <mergeCell ref="R72:R73"/>
    <mergeCell ref="A77:R77"/>
    <mergeCell ref="A78:A79"/>
    <mergeCell ref="B78:B79"/>
    <mergeCell ref="D78:D79"/>
    <mergeCell ref="E78:E79"/>
    <mergeCell ref="R78:R79"/>
    <mergeCell ref="A74:A75"/>
    <mergeCell ref="B74:B75"/>
    <mergeCell ref="D74:D75"/>
    <mergeCell ref="E74:E75"/>
    <mergeCell ref="R74:R75"/>
    <mergeCell ref="A76:R76"/>
    <mergeCell ref="A84:R84"/>
    <mergeCell ref="A85:R85"/>
    <mergeCell ref="A86:A87"/>
    <mergeCell ref="B86:B87"/>
    <mergeCell ref="D86:D87"/>
    <mergeCell ref="E86:E87"/>
    <mergeCell ref="R86:R87"/>
    <mergeCell ref="B80:B81"/>
    <mergeCell ref="D80:D81"/>
    <mergeCell ref="E80:E81"/>
    <mergeCell ref="R80:R81"/>
    <mergeCell ref="B82:B83"/>
    <mergeCell ref="E82:E83"/>
    <mergeCell ref="A91:A92"/>
    <mergeCell ref="B91:B92"/>
    <mergeCell ref="D91:D92"/>
    <mergeCell ref="E91:E92"/>
    <mergeCell ref="R91:R92"/>
    <mergeCell ref="A93:R93"/>
    <mergeCell ref="A88:R88"/>
    <mergeCell ref="A89:A90"/>
    <mergeCell ref="B89:B90"/>
    <mergeCell ref="D89:D90"/>
    <mergeCell ref="E89:E90"/>
    <mergeCell ref="R89:R90"/>
    <mergeCell ref="A98:R98"/>
    <mergeCell ref="A99:R99"/>
    <mergeCell ref="A100:R100"/>
    <mergeCell ref="A101:A102"/>
    <mergeCell ref="B101:B102"/>
    <mergeCell ref="D101:D102"/>
    <mergeCell ref="E101:E102"/>
    <mergeCell ref="R101:R102"/>
    <mergeCell ref="A94:A95"/>
    <mergeCell ref="B94:B95"/>
    <mergeCell ref="D94:D95"/>
    <mergeCell ref="E94:E95"/>
    <mergeCell ref="R94:R95"/>
    <mergeCell ref="A96:A97"/>
    <mergeCell ref="B96:B97"/>
    <mergeCell ref="D96:D97"/>
    <mergeCell ref="E96:E97"/>
    <mergeCell ref="R96:R97"/>
    <mergeCell ref="A107:R107"/>
    <mergeCell ref="A108:A109"/>
    <mergeCell ref="B108:B109"/>
    <mergeCell ref="D108:D109"/>
    <mergeCell ref="E108:E109"/>
    <mergeCell ref="R108:R109"/>
    <mergeCell ref="B103:B104"/>
    <mergeCell ref="D103:D104"/>
    <mergeCell ref="E103:E104"/>
    <mergeCell ref="R103:R104"/>
    <mergeCell ref="A105:A106"/>
    <mergeCell ref="B105:B106"/>
    <mergeCell ref="D105:D106"/>
    <mergeCell ref="E105:E106"/>
    <mergeCell ref="R105:R106"/>
    <mergeCell ref="A110:A111"/>
    <mergeCell ref="B110:B111"/>
    <mergeCell ref="D110:D111"/>
    <mergeCell ref="E110:E111"/>
    <mergeCell ref="R110:R111"/>
    <mergeCell ref="A112:A113"/>
    <mergeCell ref="B112:B113"/>
    <mergeCell ref="D112:D113"/>
    <mergeCell ref="E112:E113"/>
    <mergeCell ref="R112:R113"/>
    <mergeCell ref="A114:A115"/>
    <mergeCell ref="B114:B115"/>
    <mergeCell ref="D114:D115"/>
    <mergeCell ref="E114:E115"/>
    <mergeCell ref="R114:R115"/>
    <mergeCell ref="A116:A118"/>
    <mergeCell ref="B116:B118"/>
    <mergeCell ref="D116:D118"/>
    <mergeCell ref="E116:E118"/>
    <mergeCell ref="R116:R118"/>
    <mergeCell ref="A119:A120"/>
    <mergeCell ref="B119:B120"/>
    <mergeCell ref="D119:D120"/>
    <mergeCell ref="E119:E120"/>
    <mergeCell ref="R119:R120"/>
    <mergeCell ref="A121:A122"/>
    <mergeCell ref="B121:B122"/>
    <mergeCell ref="D121:D122"/>
    <mergeCell ref="E121:E122"/>
    <mergeCell ref="R121:R122"/>
  </mergeCells>
  <printOptions headings="1" gridLines="1"/>
  <pageMargins left="0.98425196850393704" right="0" top="0" bottom="0" header="0.31496062992125984" footer="0.31496062992125984"/>
  <pageSetup paperSize="9" scale="50" orientation="landscape" r:id="rId1"/>
  <rowBreaks count="1" manualBreakCount="1">
    <brk id="7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2"/>
  <sheetViews>
    <sheetView tabSelected="1" view="pageBreakPreview" topLeftCell="A110" zoomScale="85" zoomScaleNormal="100" zoomScaleSheetLayoutView="85" workbookViewId="0">
      <selection activeCell="I122" sqref="I122"/>
    </sheetView>
  </sheetViews>
  <sheetFormatPr defaultRowHeight="15" x14ac:dyDescent="0.25"/>
  <cols>
    <col min="1" max="1" width="6.28515625" customWidth="1"/>
    <col min="2" max="2" width="32.7109375" customWidth="1"/>
    <col min="3" max="3" width="12.5703125" customWidth="1"/>
    <col min="4" max="4" width="41.85546875" customWidth="1"/>
    <col min="5" max="5" width="17" customWidth="1"/>
    <col min="6" max="6" width="13.7109375" style="51" customWidth="1"/>
    <col min="7" max="7" width="10.28515625" style="51" customWidth="1"/>
    <col min="8" max="8" width="9.42578125" style="51" customWidth="1"/>
    <col min="9" max="9" width="10.5703125" style="51" customWidth="1"/>
    <col min="10" max="10" width="11.140625" style="51" customWidth="1"/>
    <col min="11" max="11" width="11.42578125" style="51" customWidth="1"/>
    <col min="12" max="12" width="10.5703125" style="51" customWidth="1"/>
    <col min="13" max="13" width="11.5703125" style="51" customWidth="1"/>
    <col min="14" max="15" width="11" style="51" customWidth="1"/>
    <col min="16" max="17" width="10.28515625" style="51" customWidth="1"/>
    <col min="18" max="18" width="17.5703125" style="51" customWidth="1"/>
    <col min="19" max="19" width="18.5703125" customWidth="1"/>
    <col min="20" max="20" width="10.28515625" bestFit="1" customWidth="1"/>
  </cols>
  <sheetData>
    <row r="1" spans="1:19" ht="20.25" customHeight="1" x14ac:dyDescent="0.25">
      <c r="J1" s="52"/>
      <c r="K1" s="52"/>
      <c r="L1" s="346" t="s">
        <v>85</v>
      </c>
      <c r="M1" s="346"/>
      <c r="N1" s="346"/>
      <c r="O1" s="346"/>
      <c r="P1" s="346"/>
      <c r="Q1" s="346"/>
      <c r="R1" s="346"/>
    </row>
    <row r="2" spans="1:19" ht="15.75" customHeight="1" x14ac:dyDescent="0.25">
      <c r="J2" s="52"/>
      <c r="K2" s="52"/>
      <c r="L2" s="346"/>
      <c r="M2" s="346"/>
      <c r="N2" s="346"/>
      <c r="O2" s="346"/>
      <c r="P2" s="346"/>
      <c r="Q2" s="346"/>
      <c r="R2" s="346"/>
    </row>
    <row r="3" spans="1:19" ht="16.5" customHeight="1" x14ac:dyDescent="0.25">
      <c r="E3" t="s">
        <v>91</v>
      </c>
      <c r="J3" s="52"/>
      <c r="K3" s="52"/>
      <c r="L3" s="346"/>
      <c r="M3" s="346"/>
      <c r="N3" s="346"/>
      <c r="O3" s="346"/>
      <c r="P3" s="346"/>
      <c r="Q3" s="346"/>
      <c r="R3" s="346"/>
    </row>
    <row r="4" spans="1:19" ht="39" customHeight="1" x14ac:dyDescent="0.25">
      <c r="A4" s="347" t="s">
        <v>90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9" ht="1.5" customHeight="1" thickBot="1" x14ac:dyDescent="0.3"/>
    <row r="6" spans="1:19" ht="30" customHeight="1" x14ac:dyDescent="0.25">
      <c r="A6" s="328" t="s">
        <v>0</v>
      </c>
      <c r="B6" s="331" t="s">
        <v>1</v>
      </c>
      <c r="C6" s="334" t="s">
        <v>2</v>
      </c>
      <c r="D6" s="334" t="s">
        <v>3</v>
      </c>
      <c r="E6" s="334" t="s">
        <v>11</v>
      </c>
      <c r="F6" s="337" t="s">
        <v>4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340" t="s">
        <v>6</v>
      </c>
      <c r="S6" s="44" t="s">
        <v>92</v>
      </c>
    </row>
    <row r="7" spans="1:19" ht="13.5" customHeight="1" x14ac:dyDescent="0.25">
      <c r="A7" s="329"/>
      <c r="B7" s="332"/>
      <c r="C7" s="335"/>
      <c r="D7" s="335"/>
      <c r="E7" s="335"/>
      <c r="F7" s="343" t="s">
        <v>99</v>
      </c>
      <c r="G7" s="316" t="s">
        <v>100</v>
      </c>
      <c r="H7" s="318" t="s">
        <v>5</v>
      </c>
      <c r="I7" s="319"/>
      <c r="J7" s="319"/>
      <c r="K7" s="319"/>
      <c r="L7" s="319"/>
      <c r="M7" s="319"/>
      <c r="N7" s="319"/>
      <c r="O7" s="319"/>
      <c r="P7" s="319"/>
      <c r="Q7" s="320"/>
      <c r="R7" s="341"/>
      <c r="S7" s="44"/>
    </row>
    <row r="8" spans="1:19" ht="13.5" customHeight="1" x14ac:dyDescent="0.25">
      <c r="A8" s="329"/>
      <c r="B8" s="332"/>
      <c r="C8" s="335"/>
      <c r="D8" s="335"/>
      <c r="E8" s="335"/>
      <c r="F8" s="344"/>
      <c r="G8" s="317"/>
      <c r="H8" s="321" t="s">
        <v>94</v>
      </c>
      <c r="I8" s="322"/>
      <c r="J8" s="323" t="s">
        <v>95</v>
      </c>
      <c r="K8" s="322"/>
      <c r="L8" s="323" t="s">
        <v>96</v>
      </c>
      <c r="M8" s="322"/>
      <c r="N8" s="323" t="s">
        <v>97</v>
      </c>
      <c r="O8" s="322"/>
      <c r="P8" s="323" t="s">
        <v>98</v>
      </c>
      <c r="Q8" s="324"/>
      <c r="R8" s="341"/>
      <c r="S8" s="44"/>
    </row>
    <row r="9" spans="1:19" ht="54" customHeight="1" x14ac:dyDescent="0.25">
      <c r="A9" s="330"/>
      <c r="B9" s="333"/>
      <c r="C9" s="336"/>
      <c r="D9" s="336"/>
      <c r="E9" s="336"/>
      <c r="F9" s="345"/>
      <c r="G9" s="317"/>
      <c r="H9" s="121" t="s">
        <v>93</v>
      </c>
      <c r="I9" s="29" t="s">
        <v>101</v>
      </c>
      <c r="J9" s="121" t="s">
        <v>93</v>
      </c>
      <c r="K9" s="29" t="s">
        <v>101</v>
      </c>
      <c r="L9" s="121" t="s">
        <v>93</v>
      </c>
      <c r="M9" s="29" t="s">
        <v>101</v>
      </c>
      <c r="N9" s="121" t="s">
        <v>93</v>
      </c>
      <c r="O9" s="29" t="s">
        <v>101</v>
      </c>
      <c r="P9" s="121" t="s">
        <v>93</v>
      </c>
      <c r="Q9" s="29" t="s">
        <v>101</v>
      </c>
      <c r="R9" s="342"/>
      <c r="S9" s="44"/>
    </row>
    <row r="10" spans="1:19" ht="15" customHeight="1" x14ac:dyDescent="0.25">
      <c r="A10" s="313" t="s">
        <v>74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  <c r="S10" s="44"/>
    </row>
    <row r="11" spans="1:19" ht="27" customHeight="1" x14ac:dyDescent="0.25">
      <c r="A11" s="114">
        <v>32</v>
      </c>
      <c r="B11" s="213" t="s">
        <v>77</v>
      </c>
      <c r="C11" s="9" t="s">
        <v>7</v>
      </c>
      <c r="D11" s="168" t="s">
        <v>75</v>
      </c>
      <c r="E11" s="166" t="s">
        <v>76</v>
      </c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11"/>
      <c r="S11" s="44"/>
    </row>
    <row r="12" spans="1:19" ht="49.5" customHeight="1" x14ac:dyDescent="0.25">
      <c r="A12" s="114"/>
      <c r="B12" s="214"/>
      <c r="C12" s="49">
        <v>2016</v>
      </c>
      <c r="D12" s="169"/>
      <c r="E12" s="167"/>
      <c r="F12" s="55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212"/>
      <c r="S12" s="44"/>
    </row>
    <row r="13" spans="1:19" x14ac:dyDescent="0.25">
      <c r="A13" s="191" t="s">
        <v>16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3"/>
      <c r="S13" s="44"/>
    </row>
    <row r="14" spans="1:19" x14ac:dyDescent="0.25">
      <c r="A14" s="194" t="s">
        <v>12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  <c r="S14" s="44"/>
    </row>
    <row r="15" spans="1:19" ht="21.75" customHeight="1" x14ac:dyDescent="0.25">
      <c r="A15" s="172">
        <v>53</v>
      </c>
      <c r="B15" s="199" t="s">
        <v>32</v>
      </c>
      <c r="C15" s="9" t="s">
        <v>88</v>
      </c>
      <c r="D15" s="253" t="s">
        <v>33</v>
      </c>
      <c r="E15" s="253" t="s">
        <v>34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22"/>
      <c r="S15" s="44"/>
    </row>
    <row r="16" spans="1:19" ht="62.25" customHeight="1" x14ac:dyDescent="0.25">
      <c r="A16" s="310"/>
      <c r="B16" s="311"/>
      <c r="C16" s="10">
        <v>2016</v>
      </c>
      <c r="D16" s="266"/>
      <c r="E16" s="266"/>
      <c r="F16" s="16"/>
      <c r="G16" s="16"/>
      <c r="H16" s="4"/>
      <c r="I16" s="4"/>
      <c r="J16" s="4"/>
      <c r="K16" s="4"/>
      <c r="L16" s="4"/>
      <c r="M16" s="4"/>
      <c r="N16" s="4"/>
      <c r="O16" s="57"/>
      <c r="P16" s="57"/>
      <c r="Q16" s="4"/>
      <c r="R16" s="312"/>
      <c r="S16" s="44"/>
    </row>
    <row r="17" spans="1:20" ht="29.25" customHeight="1" x14ac:dyDescent="0.25">
      <c r="A17" s="297"/>
      <c r="B17" s="306" t="s">
        <v>14</v>
      </c>
      <c r="C17" s="11" t="s">
        <v>88</v>
      </c>
      <c r="D17" s="301"/>
      <c r="E17" s="30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54"/>
      <c r="S17" s="44"/>
    </row>
    <row r="18" spans="1:20" ht="21.75" customHeight="1" x14ac:dyDescent="0.25">
      <c r="A18" s="298"/>
      <c r="B18" s="300"/>
      <c r="C18" s="12">
        <v>2016</v>
      </c>
      <c r="D18" s="302"/>
      <c r="E18" s="302"/>
      <c r="F18" s="30"/>
      <c r="G18" s="30"/>
      <c r="H18" s="58"/>
      <c r="I18" s="58"/>
      <c r="J18" s="32"/>
      <c r="K18" s="32"/>
      <c r="L18" s="58"/>
      <c r="M18" s="58"/>
      <c r="N18" s="32"/>
      <c r="O18" s="32"/>
      <c r="P18" s="58"/>
      <c r="Q18" s="58"/>
      <c r="R18" s="155"/>
      <c r="S18" s="44"/>
    </row>
    <row r="19" spans="1:20" ht="15" customHeight="1" x14ac:dyDescent="0.25">
      <c r="A19" s="307" t="s">
        <v>13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9"/>
      <c r="S19" s="44"/>
    </row>
    <row r="20" spans="1:20" ht="33" customHeight="1" x14ac:dyDescent="0.25">
      <c r="A20" s="172">
        <v>56</v>
      </c>
      <c r="B20" s="293" t="s">
        <v>43</v>
      </c>
      <c r="C20" s="9" t="s">
        <v>8</v>
      </c>
      <c r="D20" s="166" t="s">
        <v>36</v>
      </c>
      <c r="E20" s="168" t="s">
        <v>44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54"/>
      <c r="S20" s="44"/>
    </row>
    <row r="21" spans="1:20" ht="54" customHeight="1" x14ac:dyDescent="0.25">
      <c r="A21" s="173"/>
      <c r="B21" s="294"/>
      <c r="C21" s="15">
        <v>2016</v>
      </c>
      <c r="D21" s="167"/>
      <c r="E21" s="169"/>
      <c r="F21" s="16"/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255"/>
      <c r="S21" s="44"/>
    </row>
    <row r="22" spans="1:20" ht="32.25" customHeight="1" x14ac:dyDescent="0.25">
      <c r="A22" s="172">
        <v>57</v>
      </c>
      <c r="B22" s="293" t="s">
        <v>45</v>
      </c>
      <c r="C22" s="9" t="s">
        <v>8</v>
      </c>
      <c r="D22" s="166" t="s">
        <v>36</v>
      </c>
      <c r="E22" s="168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04"/>
      <c r="S22" s="44"/>
    </row>
    <row r="23" spans="1:20" ht="16.5" customHeight="1" x14ac:dyDescent="0.25">
      <c r="A23" s="173"/>
      <c r="B23" s="294"/>
      <c r="C23" s="15">
        <v>2016</v>
      </c>
      <c r="D23" s="167"/>
      <c r="E23" s="169"/>
      <c r="F23" s="16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305"/>
      <c r="S23" s="44"/>
    </row>
    <row r="24" spans="1:20" ht="21.75" customHeight="1" x14ac:dyDescent="0.25">
      <c r="A24" s="172">
        <v>58</v>
      </c>
      <c r="B24" s="293" t="s">
        <v>46</v>
      </c>
      <c r="C24" s="47">
        <v>2020</v>
      </c>
      <c r="D24" s="166" t="s">
        <v>47</v>
      </c>
      <c r="E24" s="168" t="s">
        <v>48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95"/>
      <c r="S24" s="44"/>
    </row>
    <row r="25" spans="1:20" ht="38.25" customHeight="1" x14ac:dyDescent="0.25">
      <c r="A25" s="173"/>
      <c r="B25" s="294"/>
      <c r="C25" s="10">
        <v>2016</v>
      </c>
      <c r="D25" s="167"/>
      <c r="E25" s="169"/>
      <c r="F25" s="16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296"/>
      <c r="S25" s="44"/>
    </row>
    <row r="26" spans="1:20" ht="30" customHeight="1" x14ac:dyDescent="0.25">
      <c r="A26" s="297"/>
      <c r="B26" s="299" t="s">
        <v>15</v>
      </c>
      <c r="C26" s="11" t="s">
        <v>8</v>
      </c>
      <c r="D26" s="301"/>
      <c r="E26" s="152"/>
      <c r="F26" s="30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54"/>
      <c r="S26" s="44"/>
    </row>
    <row r="27" spans="1:20" ht="21.75" customHeight="1" x14ac:dyDescent="0.25">
      <c r="A27" s="298"/>
      <c r="B27" s="300"/>
      <c r="C27" s="12">
        <v>2016</v>
      </c>
      <c r="D27" s="302"/>
      <c r="E27" s="30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0"/>
      <c r="Q27" s="30"/>
      <c r="R27" s="155"/>
      <c r="S27" s="44"/>
    </row>
    <row r="28" spans="1:20" x14ac:dyDescent="0.25">
      <c r="A28" s="243" t="s">
        <v>9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5"/>
      <c r="S28" s="44"/>
    </row>
    <row r="29" spans="1:20" ht="34.5" customHeight="1" x14ac:dyDescent="0.25">
      <c r="A29" s="172"/>
      <c r="B29" s="213" t="s">
        <v>49</v>
      </c>
      <c r="C29" s="10" t="s">
        <v>7</v>
      </c>
      <c r="D29" s="174" t="s">
        <v>36</v>
      </c>
      <c r="E29" s="168" t="s">
        <v>50</v>
      </c>
      <c r="F29" s="16">
        <v>150659.6</v>
      </c>
      <c r="G29" s="16"/>
      <c r="H29" s="16"/>
      <c r="I29" s="16"/>
      <c r="J29" s="16"/>
      <c r="K29" s="16"/>
      <c r="L29" s="16"/>
      <c r="M29" s="16"/>
      <c r="N29" s="16">
        <v>150659.6</v>
      </c>
      <c r="O29" s="16"/>
      <c r="P29" s="16"/>
      <c r="Q29" s="16"/>
      <c r="R29" s="211"/>
      <c r="S29" s="44"/>
    </row>
    <row r="30" spans="1:20" x14ac:dyDescent="0.25">
      <c r="A30" s="173"/>
      <c r="B30" s="214"/>
      <c r="C30" s="10">
        <v>2016</v>
      </c>
      <c r="D30" s="175"/>
      <c r="E30" s="169"/>
      <c r="F30" s="16">
        <v>20956.5</v>
      </c>
      <c r="G30" s="16">
        <v>14262.3</v>
      </c>
      <c r="H30" s="4"/>
      <c r="I30" s="4">
        <v>11</v>
      </c>
      <c r="J30" s="4"/>
      <c r="K30" s="4"/>
      <c r="L30" s="4"/>
      <c r="M30" s="4"/>
      <c r="N30" s="4">
        <v>20956.5</v>
      </c>
      <c r="O30" s="4">
        <v>14251.3</v>
      </c>
      <c r="P30" s="4"/>
      <c r="Q30" s="4"/>
      <c r="R30" s="212"/>
      <c r="S30" s="44"/>
    </row>
    <row r="31" spans="1:20" ht="29.25" customHeight="1" x14ac:dyDescent="0.25">
      <c r="A31" s="281">
        <v>62</v>
      </c>
      <c r="B31" s="283" t="s">
        <v>105</v>
      </c>
      <c r="C31" s="13" t="s">
        <v>8</v>
      </c>
      <c r="D31" s="285" t="s">
        <v>41</v>
      </c>
      <c r="E31" s="287" t="s">
        <v>51</v>
      </c>
      <c r="F31" s="7">
        <v>150659.6</v>
      </c>
      <c r="G31" s="7"/>
      <c r="H31" s="7"/>
      <c r="I31" s="7"/>
      <c r="J31" s="7"/>
      <c r="K31" s="7"/>
      <c r="L31" s="7"/>
      <c r="M31" s="7"/>
      <c r="N31" s="7">
        <f>N29</f>
        <v>150659.6</v>
      </c>
      <c r="O31" s="7"/>
      <c r="P31" s="7"/>
      <c r="Q31" s="7"/>
      <c r="R31" s="162"/>
      <c r="S31" s="122"/>
      <c r="T31" s="5"/>
    </row>
    <row r="32" spans="1:20" ht="22.5" customHeight="1" x14ac:dyDescent="0.25">
      <c r="A32" s="282"/>
      <c r="B32" s="284"/>
      <c r="C32" s="14">
        <v>2016</v>
      </c>
      <c r="D32" s="286"/>
      <c r="E32" s="288"/>
      <c r="F32" s="7">
        <v>20956.5</v>
      </c>
      <c r="G32" s="7">
        <v>14262.3</v>
      </c>
      <c r="H32" s="97"/>
      <c r="I32" s="97">
        <v>11</v>
      </c>
      <c r="J32" s="97"/>
      <c r="K32" s="97"/>
      <c r="L32" s="98"/>
      <c r="M32" s="98"/>
      <c r="N32" s="98">
        <v>20956.5</v>
      </c>
      <c r="O32" s="98">
        <v>14251.3</v>
      </c>
      <c r="P32" s="97"/>
      <c r="Q32" s="97"/>
      <c r="R32" s="289"/>
      <c r="S32" s="44"/>
    </row>
    <row r="33" spans="1:19" ht="15.75" x14ac:dyDescent="0.25">
      <c r="A33" s="290" t="s">
        <v>21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2"/>
      <c r="S33" s="123"/>
    </row>
    <row r="34" spans="1:19" ht="0.75" customHeight="1" x14ac:dyDescent="0.25">
      <c r="A34" s="106"/>
      <c r="B34" s="17" t="s">
        <v>19</v>
      </c>
      <c r="C34" s="12"/>
      <c r="D34" s="18" t="s">
        <v>17</v>
      </c>
      <c r="E34" s="19" t="s">
        <v>18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7"/>
      <c r="S34" s="44"/>
    </row>
    <row r="35" spans="1:19" x14ac:dyDescent="0.25">
      <c r="A35" s="270" t="s">
        <v>13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2"/>
      <c r="S35" s="44"/>
    </row>
    <row r="36" spans="1:19" ht="33.75" customHeight="1" x14ac:dyDescent="0.25">
      <c r="A36" s="273">
        <v>66</v>
      </c>
      <c r="B36" s="275" t="s">
        <v>66</v>
      </c>
      <c r="C36" s="20" t="s">
        <v>89</v>
      </c>
      <c r="D36" s="277" t="s">
        <v>67</v>
      </c>
      <c r="E36" s="279" t="s">
        <v>50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"/>
      <c r="Q36" s="4"/>
      <c r="R36" s="181"/>
      <c r="S36" s="44"/>
    </row>
    <row r="37" spans="1:19" ht="23.25" customHeight="1" x14ac:dyDescent="0.25">
      <c r="A37" s="274"/>
      <c r="B37" s="276"/>
      <c r="C37" s="21">
        <v>2016</v>
      </c>
      <c r="D37" s="278"/>
      <c r="E37" s="28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82"/>
      <c r="S37" s="44"/>
    </row>
    <row r="38" spans="1:19" x14ac:dyDescent="0.25">
      <c r="A38" s="243" t="s">
        <v>9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  <c r="S38" s="44"/>
    </row>
    <row r="39" spans="1:19" x14ac:dyDescent="0.25">
      <c r="A39" s="172">
        <v>70</v>
      </c>
      <c r="B39" s="174" t="s">
        <v>10</v>
      </c>
      <c r="C39" s="9" t="s">
        <v>8</v>
      </c>
      <c r="D39" s="253" t="s">
        <v>36</v>
      </c>
      <c r="E39" s="168" t="s">
        <v>50</v>
      </c>
      <c r="F39" s="16"/>
      <c r="G39" s="16"/>
      <c r="H39" s="59"/>
      <c r="I39" s="59"/>
      <c r="J39" s="59"/>
      <c r="K39" s="59"/>
      <c r="L39" s="16"/>
      <c r="M39" s="16"/>
      <c r="N39" s="16"/>
      <c r="O39" s="16"/>
      <c r="P39" s="59"/>
      <c r="Q39" s="59"/>
      <c r="R39" s="108"/>
      <c r="S39" s="44"/>
    </row>
    <row r="40" spans="1:19" ht="24.75" customHeight="1" x14ac:dyDescent="0.25">
      <c r="A40" s="173"/>
      <c r="B40" s="265"/>
      <c r="C40" s="10">
        <v>2016</v>
      </c>
      <c r="D40" s="266"/>
      <c r="E40" s="169"/>
      <c r="F40" s="4"/>
      <c r="G40" s="4"/>
      <c r="H40" s="15"/>
      <c r="I40" s="15"/>
      <c r="J40" s="15"/>
      <c r="K40" s="15"/>
      <c r="L40" s="4"/>
      <c r="M40" s="4"/>
      <c r="N40" s="4"/>
      <c r="O40" s="4"/>
      <c r="P40" s="15"/>
      <c r="Q40" s="15"/>
      <c r="R40" s="108"/>
      <c r="S40" s="44"/>
    </row>
    <row r="41" spans="1:19" ht="15.75" x14ac:dyDescent="0.25">
      <c r="A41" s="267" t="s">
        <v>22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124"/>
    </row>
    <row r="42" spans="1:19" ht="14.25" customHeight="1" x14ac:dyDescent="0.25">
      <c r="A42" s="194" t="s">
        <v>13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  <c r="S42" s="123"/>
    </row>
    <row r="43" spans="1:19" x14ac:dyDescent="0.25">
      <c r="A43" s="172">
        <v>71</v>
      </c>
      <c r="B43" s="175" t="s">
        <v>39</v>
      </c>
      <c r="C43" s="6" t="s">
        <v>8</v>
      </c>
      <c r="D43" s="166" t="s">
        <v>36</v>
      </c>
      <c r="E43" s="168" t="s">
        <v>37</v>
      </c>
      <c r="F43" s="2">
        <v>170</v>
      </c>
      <c r="G43" s="2"/>
      <c r="H43" s="2"/>
      <c r="I43" s="2"/>
      <c r="J43" s="2"/>
      <c r="K43" s="2"/>
      <c r="L43" s="2"/>
      <c r="M43" s="2"/>
      <c r="N43" s="2">
        <v>170</v>
      </c>
      <c r="O43" s="2"/>
      <c r="P43" s="2"/>
      <c r="Q43" s="22"/>
      <c r="R43" s="222"/>
      <c r="S43" s="123"/>
    </row>
    <row r="44" spans="1:19" ht="72" customHeight="1" x14ac:dyDescent="0.25">
      <c r="A44" s="173"/>
      <c r="B44" s="175"/>
      <c r="C44" s="46">
        <v>2016</v>
      </c>
      <c r="D44" s="167"/>
      <c r="E44" s="169"/>
      <c r="F44" s="50">
        <v>85</v>
      </c>
      <c r="G44" s="50">
        <v>3.7</v>
      </c>
      <c r="H44" s="50"/>
      <c r="I44" s="50"/>
      <c r="J44" s="50"/>
      <c r="K44" s="50"/>
      <c r="L44" s="50"/>
      <c r="M44" s="50"/>
      <c r="N44" s="50">
        <v>85</v>
      </c>
      <c r="O44" s="50">
        <v>3.7</v>
      </c>
      <c r="P44" s="50"/>
      <c r="Q44" s="50"/>
      <c r="R44" s="223"/>
      <c r="S44" s="123"/>
    </row>
    <row r="45" spans="1:19" ht="41.25" customHeight="1" x14ac:dyDescent="0.25">
      <c r="A45" s="256"/>
      <c r="B45" s="257" t="s">
        <v>104</v>
      </c>
      <c r="C45" s="87" t="s">
        <v>8</v>
      </c>
      <c r="D45" s="96"/>
      <c r="E45" s="258" t="s">
        <v>37</v>
      </c>
      <c r="F45" s="94">
        <f>F43</f>
        <v>170</v>
      </c>
      <c r="G45" s="94">
        <f>G43</f>
        <v>0</v>
      </c>
      <c r="H45" s="94"/>
      <c r="I45" s="94"/>
      <c r="J45" s="94"/>
      <c r="K45" s="94"/>
      <c r="L45" s="94"/>
      <c r="M45" s="94"/>
      <c r="N45" s="94">
        <v>170</v>
      </c>
      <c r="O45" s="94"/>
      <c r="P45" s="94"/>
      <c r="Q45" s="94"/>
      <c r="R45" s="109"/>
      <c r="S45" s="123"/>
    </row>
    <row r="46" spans="1:19" ht="41.25" customHeight="1" x14ac:dyDescent="0.25">
      <c r="A46" s="256"/>
      <c r="B46" s="257"/>
      <c r="C46" s="84">
        <v>2016</v>
      </c>
      <c r="D46" s="91"/>
      <c r="E46" s="258"/>
      <c r="F46" s="95">
        <f>F44</f>
        <v>85</v>
      </c>
      <c r="G46" s="95">
        <f>G44</f>
        <v>3.7</v>
      </c>
      <c r="H46" s="95"/>
      <c r="I46" s="95"/>
      <c r="J46" s="95"/>
      <c r="K46" s="95"/>
      <c r="L46" s="95"/>
      <c r="M46" s="95"/>
      <c r="N46" s="95">
        <v>85</v>
      </c>
      <c r="O46" s="95">
        <v>3.7</v>
      </c>
      <c r="P46" s="95"/>
      <c r="Q46" s="95"/>
      <c r="R46" s="110"/>
      <c r="S46" s="123"/>
    </row>
    <row r="47" spans="1:19" ht="14.25" customHeight="1" x14ac:dyDescent="0.25">
      <c r="A47" s="259" t="s">
        <v>9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1"/>
      <c r="S47" s="125"/>
    </row>
    <row r="48" spans="1:19" x14ac:dyDescent="0.25">
      <c r="A48" s="191" t="s">
        <v>24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3"/>
      <c r="S48" s="44"/>
    </row>
    <row r="49" spans="1:19" x14ac:dyDescent="0.25">
      <c r="A49" s="262" t="s">
        <v>12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4"/>
      <c r="S49" s="44"/>
    </row>
    <row r="50" spans="1:19" ht="17.25" customHeight="1" x14ac:dyDescent="0.25">
      <c r="A50" s="251">
        <v>77</v>
      </c>
      <c r="B50" s="252" t="s">
        <v>29</v>
      </c>
      <c r="C50" s="47" t="s">
        <v>8</v>
      </c>
      <c r="D50" s="253" t="s">
        <v>30</v>
      </c>
      <c r="E50" s="253" t="s">
        <v>31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60"/>
      <c r="Q50" s="60"/>
      <c r="R50" s="254"/>
      <c r="S50" s="44"/>
    </row>
    <row r="51" spans="1:19" ht="36.75" customHeight="1" x14ac:dyDescent="0.25">
      <c r="A51" s="251"/>
      <c r="B51" s="252"/>
      <c r="C51" s="10">
        <v>2016</v>
      </c>
      <c r="D51" s="253"/>
      <c r="E51" s="253"/>
      <c r="F51" s="4"/>
      <c r="G51" s="4"/>
      <c r="H51" s="4"/>
      <c r="I51" s="4"/>
      <c r="J51" s="4"/>
      <c r="K51" s="4"/>
      <c r="L51" s="4"/>
      <c r="M51" s="4"/>
      <c r="N51" s="4"/>
      <c r="O51" s="4"/>
      <c r="P51" s="61"/>
      <c r="Q51" s="61"/>
      <c r="R51" s="255"/>
      <c r="S51" s="44"/>
    </row>
    <row r="52" spans="1:19" x14ac:dyDescent="0.25">
      <c r="A52" s="172">
        <v>78</v>
      </c>
      <c r="B52" s="174" t="s">
        <v>84</v>
      </c>
      <c r="C52" s="47">
        <v>2014</v>
      </c>
      <c r="D52" s="166" t="s">
        <v>47</v>
      </c>
      <c r="E52" s="168" t="s">
        <v>83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62"/>
      <c r="Q52" s="62"/>
      <c r="R52" s="211"/>
      <c r="S52" s="44"/>
    </row>
    <row r="53" spans="1:19" ht="36.75" customHeight="1" x14ac:dyDescent="0.25">
      <c r="A53" s="173"/>
      <c r="B53" s="175"/>
      <c r="C53" s="10">
        <v>2016</v>
      </c>
      <c r="D53" s="167"/>
      <c r="E53" s="169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212"/>
      <c r="S53" s="44"/>
    </row>
    <row r="54" spans="1:19" x14ac:dyDescent="0.25">
      <c r="A54" s="194" t="s">
        <v>13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0"/>
      <c r="S54" s="44"/>
    </row>
    <row r="55" spans="1:19" ht="49.5" customHeight="1" x14ac:dyDescent="0.25">
      <c r="A55" s="172">
        <v>80</v>
      </c>
      <c r="B55" s="175" t="s">
        <v>35</v>
      </c>
      <c r="C55" s="6" t="s">
        <v>8</v>
      </c>
      <c r="D55" s="166" t="s">
        <v>36</v>
      </c>
      <c r="E55" s="166" t="s">
        <v>37</v>
      </c>
      <c r="F55" s="2">
        <v>530.76</v>
      </c>
      <c r="G55" s="2"/>
      <c r="H55" s="1"/>
      <c r="I55" s="1"/>
      <c r="J55" s="1"/>
      <c r="K55" s="1"/>
      <c r="L55" s="1"/>
      <c r="M55" s="1"/>
      <c r="N55" s="2">
        <v>530.76</v>
      </c>
      <c r="O55" s="2"/>
      <c r="P55" s="1"/>
      <c r="Q55" s="1"/>
      <c r="R55" s="206"/>
      <c r="S55" s="44"/>
    </row>
    <row r="56" spans="1:19" ht="33.75" customHeight="1" x14ac:dyDescent="0.25">
      <c r="A56" s="173"/>
      <c r="B56" s="175"/>
      <c r="C56" s="48">
        <v>2016</v>
      </c>
      <c r="D56" s="167"/>
      <c r="E56" s="167"/>
      <c r="F56" s="3">
        <v>50</v>
      </c>
      <c r="G56" s="3">
        <v>1812.5</v>
      </c>
      <c r="H56" s="49"/>
      <c r="I56" s="49"/>
      <c r="J56" s="49"/>
      <c r="K56" s="49"/>
      <c r="L56" s="49"/>
      <c r="M56" s="49"/>
      <c r="N56" s="3">
        <v>50</v>
      </c>
      <c r="O56" s="3">
        <v>1812.5</v>
      </c>
      <c r="P56" s="49"/>
      <c r="Q56" s="49"/>
      <c r="R56" s="207"/>
      <c r="S56" s="44"/>
    </row>
    <row r="57" spans="1:19" ht="14.25" customHeight="1" x14ac:dyDescent="0.25">
      <c r="A57" s="172">
        <v>81</v>
      </c>
      <c r="B57" s="175" t="s">
        <v>38</v>
      </c>
      <c r="C57" s="6" t="s">
        <v>8</v>
      </c>
      <c r="D57" s="166" t="s">
        <v>36</v>
      </c>
      <c r="E57" s="166" t="s">
        <v>37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206"/>
      <c r="S57" s="44"/>
    </row>
    <row r="58" spans="1:19" ht="57.75" customHeight="1" x14ac:dyDescent="0.25">
      <c r="A58" s="173"/>
      <c r="B58" s="175"/>
      <c r="C58" s="48">
        <v>2016</v>
      </c>
      <c r="D58" s="167"/>
      <c r="E58" s="167"/>
      <c r="F58" s="3"/>
      <c r="G58" s="3">
        <v>153.1</v>
      </c>
      <c r="H58" s="3"/>
      <c r="I58" s="3"/>
      <c r="J58" s="3"/>
      <c r="K58" s="3"/>
      <c r="L58" s="3"/>
      <c r="M58" s="3"/>
      <c r="N58" s="3"/>
      <c r="O58" s="3">
        <v>153.1</v>
      </c>
      <c r="P58" s="49"/>
      <c r="Q58" s="49"/>
      <c r="R58" s="207"/>
      <c r="S58" s="44"/>
    </row>
    <row r="59" spans="1:19" ht="30" customHeight="1" x14ac:dyDescent="0.25">
      <c r="A59" s="172">
        <v>82</v>
      </c>
      <c r="B59" s="175" t="s">
        <v>40</v>
      </c>
      <c r="C59" s="6" t="s">
        <v>8</v>
      </c>
      <c r="D59" s="166" t="s">
        <v>36</v>
      </c>
      <c r="E59" s="174" t="s">
        <v>37</v>
      </c>
      <c r="F59" s="2">
        <v>10487.03</v>
      </c>
      <c r="G59" s="2"/>
      <c r="H59" s="2"/>
      <c r="I59" s="2"/>
      <c r="J59" s="3">
        <v>7993.7</v>
      </c>
      <c r="K59" s="3"/>
      <c r="L59" s="3"/>
      <c r="M59" s="3"/>
      <c r="N59" s="3">
        <v>2493.33</v>
      </c>
      <c r="O59" s="2"/>
      <c r="P59" s="2"/>
      <c r="Q59" s="2"/>
      <c r="R59" s="247"/>
      <c r="S59" s="44"/>
    </row>
    <row r="60" spans="1:19" ht="35.25" customHeight="1" x14ac:dyDescent="0.25">
      <c r="A60" s="173"/>
      <c r="B60" s="175"/>
      <c r="C60" s="48">
        <v>2016</v>
      </c>
      <c r="D60" s="167"/>
      <c r="E60" s="175"/>
      <c r="F60" s="3">
        <v>300</v>
      </c>
      <c r="G60" s="3">
        <f>174.1+1073.8</f>
        <v>1247.8999999999999</v>
      </c>
      <c r="H60" s="3"/>
      <c r="I60" s="3"/>
      <c r="J60" s="3"/>
      <c r="K60" s="3"/>
      <c r="L60" s="3"/>
      <c r="M60" s="3"/>
      <c r="N60" s="3">
        <v>300</v>
      </c>
      <c r="O60" s="3">
        <v>1247.9000000000001</v>
      </c>
      <c r="P60" s="3"/>
      <c r="Q60" s="3"/>
      <c r="R60" s="248"/>
      <c r="S60" s="44"/>
    </row>
    <row r="61" spans="1:19" ht="18.75" customHeight="1" x14ac:dyDescent="0.25">
      <c r="A61" s="243" t="s">
        <v>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5"/>
      <c r="S61" s="44"/>
    </row>
    <row r="62" spans="1:19" ht="31.5" customHeight="1" x14ac:dyDescent="0.25">
      <c r="A62" s="172">
        <v>83</v>
      </c>
      <c r="B62" s="213" t="s">
        <v>63</v>
      </c>
      <c r="C62" s="9" t="s">
        <v>8</v>
      </c>
      <c r="D62" s="166" t="s">
        <v>36</v>
      </c>
      <c r="E62" s="166" t="s">
        <v>50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246"/>
      <c r="S62" s="44"/>
    </row>
    <row r="63" spans="1:19" ht="46.5" customHeight="1" x14ac:dyDescent="0.25">
      <c r="A63" s="173"/>
      <c r="B63" s="214"/>
      <c r="C63" s="10">
        <v>2016</v>
      </c>
      <c r="D63" s="167"/>
      <c r="E63" s="167"/>
      <c r="F63" s="65"/>
      <c r="G63" s="65">
        <v>1002.1</v>
      </c>
      <c r="H63" s="3"/>
      <c r="I63" s="3"/>
      <c r="J63" s="3"/>
      <c r="K63" s="3"/>
      <c r="L63" s="3"/>
      <c r="M63" s="65"/>
      <c r="N63" s="65"/>
      <c r="O63" s="65">
        <v>1002.1</v>
      </c>
      <c r="P63" s="3"/>
      <c r="Q63" s="3"/>
      <c r="R63" s="246"/>
      <c r="S63" s="44"/>
    </row>
    <row r="64" spans="1:19" ht="36.75" customHeight="1" x14ac:dyDescent="0.25">
      <c r="A64" s="172">
        <v>85</v>
      </c>
      <c r="B64" s="235" t="s">
        <v>68</v>
      </c>
      <c r="C64" s="9" t="s">
        <v>8</v>
      </c>
      <c r="D64" s="166" t="s">
        <v>36</v>
      </c>
      <c r="E64" s="166" t="s">
        <v>37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211"/>
      <c r="S64" s="44"/>
    </row>
    <row r="65" spans="1:19" ht="22.5" customHeight="1" x14ac:dyDescent="0.25">
      <c r="A65" s="173"/>
      <c r="B65" s="236"/>
      <c r="C65" s="48">
        <v>2016</v>
      </c>
      <c r="D65" s="167"/>
      <c r="E65" s="1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212"/>
      <c r="S65" s="44"/>
    </row>
    <row r="66" spans="1:19" x14ac:dyDescent="0.25">
      <c r="A66" s="148"/>
      <c r="B66" s="237" t="s">
        <v>23</v>
      </c>
      <c r="C66" s="11" t="s">
        <v>7</v>
      </c>
      <c r="D66" s="239" t="s">
        <v>41</v>
      </c>
      <c r="E66" s="241" t="s">
        <v>42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154"/>
      <c r="S66" s="44"/>
    </row>
    <row r="67" spans="1:19" ht="22.5" customHeight="1" x14ac:dyDescent="0.25">
      <c r="A67" s="149"/>
      <c r="B67" s="238"/>
      <c r="C67" s="45">
        <v>2016</v>
      </c>
      <c r="D67" s="240"/>
      <c r="E67" s="242"/>
      <c r="F67" s="89"/>
      <c r="G67" s="90">
        <f>G63</f>
        <v>1002.1</v>
      </c>
      <c r="H67" s="89"/>
      <c r="I67" s="89"/>
      <c r="J67" s="89"/>
      <c r="K67" s="89"/>
      <c r="L67" s="89"/>
      <c r="M67" s="89"/>
      <c r="N67" s="89"/>
      <c r="O67" s="90">
        <f>O63</f>
        <v>1002.1</v>
      </c>
      <c r="P67" s="89"/>
      <c r="Q67" s="89"/>
      <c r="R67" s="155"/>
      <c r="S67" s="44"/>
    </row>
    <row r="68" spans="1:19" s="93" customFormat="1" ht="22.5" customHeight="1" x14ac:dyDescent="0.25">
      <c r="A68" s="111"/>
      <c r="B68" s="158" t="s">
        <v>103</v>
      </c>
      <c r="C68" s="13" t="s">
        <v>8</v>
      </c>
      <c r="D68" s="91"/>
      <c r="E68" s="225" t="s">
        <v>37</v>
      </c>
      <c r="F68" s="92">
        <f>F59+F55</f>
        <v>11017.79</v>
      </c>
      <c r="G68" s="92"/>
      <c r="H68" s="92"/>
      <c r="I68" s="92"/>
      <c r="J68" s="92">
        <v>7993.7</v>
      </c>
      <c r="K68" s="92"/>
      <c r="L68" s="92"/>
      <c r="M68" s="92"/>
      <c r="N68" s="92">
        <f>2493.33+530.76</f>
        <v>3024.09</v>
      </c>
      <c r="O68" s="92"/>
      <c r="P68" s="92"/>
      <c r="Q68" s="92"/>
      <c r="R68" s="112"/>
      <c r="S68" s="126"/>
    </row>
    <row r="69" spans="1:19" s="99" customFormat="1" ht="22.5" customHeight="1" x14ac:dyDescent="0.25">
      <c r="A69" s="111"/>
      <c r="B69" s="349"/>
      <c r="C69" s="85">
        <v>2016</v>
      </c>
      <c r="D69" s="91"/>
      <c r="E69" s="225"/>
      <c r="F69" s="92">
        <f>F56+F60</f>
        <v>350</v>
      </c>
      <c r="G69" s="92">
        <f>G56+G58+G60+G63</f>
        <v>4215.6000000000004</v>
      </c>
      <c r="H69" s="92"/>
      <c r="I69" s="92"/>
      <c r="J69" s="92"/>
      <c r="K69" s="92"/>
      <c r="L69" s="92"/>
      <c r="M69" s="92"/>
      <c r="N69" s="92">
        <v>350</v>
      </c>
      <c r="O69" s="92">
        <f>O63+O60+O58+O56</f>
        <v>4215.6000000000004</v>
      </c>
      <c r="P69" s="92"/>
      <c r="Q69" s="92"/>
      <c r="R69" s="112"/>
      <c r="S69" s="127"/>
    </row>
    <row r="70" spans="1:19" x14ac:dyDescent="0.25">
      <c r="A70" s="226" t="s">
        <v>27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8"/>
      <c r="S70" s="44"/>
    </row>
    <row r="71" spans="1:19" x14ac:dyDescent="0.25">
      <c r="A71" s="194" t="s">
        <v>12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6"/>
      <c r="S71" s="44"/>
    </row>
    <row r="72" spans="1:19" ht="42" customHeight="1" x14ac:dyDescent="0.25">
      <c r="A72" s="172">
        <v>86</v>
      </c>
      <c r="B72" s="229" t="s">
        <v>80</v>
      </c>
      <c r="C72" s="9" t="s">
        <v>82</v>
      </c>
      <c r="D72" s="231" t="s">
        <v>57</v>
      </c>
      <c r="E72" s="231" t="s">
        <v>81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  <c r="R72" s="233"/>
      <c r="S72" s="44"/>
    </row>
    <row r="73" spans="1:19" ht="52.5" customHeight="1" x14ac:dyDescent="0.25">
      <c r="A73" s="173"/>
      <c r="B73" s="230"/>
      <c r="C73" s="10">
        <v>2016</v>
      </c>
      <c r="D73" s="232"/>
      <c r="E73" s="23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234"/>
      <c r="S73" s="44"/>
    </row>
    <row r="74" spans="1:19" x14ac:dyDescent="0.25">
      <c r="A74" s="172">
        <v>87</v>
      </c>
      <c r="B74" s="174" t="s">
        <v>52</v>
      </c>
      <c r="C74" s="47">
        <v>2014</v>
      </c>
      <c r="D74" s="166" t="s">
        <v>36</v>
      </c>
      <c r="E74" s="168" t="s">
        <v>42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6" t="s">
        <v>53</v>
      </c>
      <c r="S74" s="44"/>
    </row>
    <row r="75" spans="1:19" ht="41.25" customHeight="1" x14ac:dyDescent="0.25">
      <c r="A75" s="173"/>
      <c r="B75" s="175"/>
      <c r="C75" s="10">
        <v>2016</v>
      </c>
      <c r="D75" s="167"/>
      <c r="E75" s="16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77"/>
      <c r="S75" s="44"/>
    </row>
    <row r="76" spans="1:19" ht="13.5" customHeight="1" x14ac:dyDescent="0.25">
      <c r="A76" s="194" t="s">
        <v>13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8"/>
      <c r="S76" s="44"/>
    </row>
    <row r="77" spans="1:19" ht="14.25" customHeight="1" x14ac:dyDescent="0.25">
      <c r="A77" s="219" t="s">
        <v>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/>
      <c r="S77" s="44"/>
    </row>
    <row r="78" spans="1:19" ht="35.25" customHeight="1" x14ac:dyDescent="0.25">
      <c r="A78" s="172">
        <v>89</v>
      </c>
      <c r="B78" s="213" t="s">
        <v>54</v>
      </c>
      <c r="C78" s="9" t="s">
        <v>8</v>
      </c>
      <c r="D78" s="166" t="s">
        <v>36</v>
      </c>
      <c r="E78" s="168" t="s">
        <v>37</v>
      </c>
      <c r="F78" s="16">
        <v>55099.25</v>
      </c>
      <c r="G78" s="16"/>
      <c r="H78" s="16"/>
      <c r="I78" s="16"/>
      <c r="J78" s="16">
        <v>4450.38</v>
      </c>
      <c r="K78" s="16"/>
      <c r="L78" s="16"/>
      <c r="M78" s="16"/>
      <c r="N78" s="16">
        <v>50648.87</v>
      </c>
      <c r="O78" s="16"/>
      <c r="P78" s="16"/>
      <c r="Q78" s="16"/>
      <c r="R78" s="222"/>
      <c r="S78" s="44"/>
    </row>
    <row r="79" spans="1:19" ht="65.25" customHeight="1" x14ac:dyDescent="0.25">
      <c r="A79" s="173"/>
      <c r="B79" s="214"/>
      <c r="C79" s="10">
        <v>2016</v>
      </c>
      <c r="D79" s="167"/>
      <c r="E79" s="169"/>
      <c r="F79" s="4">
        <v>4234</v>
      </c>
      <c r="G79" s="4">
        <v>5512.6</v>
      </c>
      <c r="H79" s="4"/>
      <c r="I79" s="4"/>
      <c r="J79" s="4"/>
      <c r="K79" s="4"/>
      <c r="L79" s="4"/>
      <c r="M79" s="4"/>
      <c r="N79" s="4">
        <v>4234</v>
      </c>
      <c r="O79" s="4">
        <v>5512.6</v>
      </c>
      <c r="P79" s="4"/>
      <c r="Q79" s="4"/>
      <c r="R79" s="223"/>
      <c r="S79" s="44"/>
    </row>
    <row r="80" spans="1:19" ht="15" customHeight="1" x14ac:dyDescent="0.25">
      <c r="A80" s="114"/>
      <c r="B80" s="213" t="s">
        <v>55</v>
      </c>
      <c r="C80" s="11">
        <v>2014</v>
      </c>
      <c r="D80" s="215" t="s">
        <v>57</v>
      </c>
      <c r="E80" s="215" t="s">
        <v>56</v>
      </c>
      <c r="F80" s="72">
        <v>400</v>
      </c>
      <c r="G80" s="72"/>
      <c r="H80" s="72"/>
      <c r="I80" s="72"/>
      <c r="J80" s="72"/>
      <c r="K80" s="72"/>
      <c r="L80" s="72"/>
      <c r="M80" s="72"/>
      <c r="N80" s="72">
        <v>400</v>
      </c>
      <c r="O80" s="72"/>
      <c r="P80" s="72"/>
      <c r="Q80" s="72"/>
      <c r="R80" s="206"/>
      <c r="S80" s="44"/>
    </row>
    <row r="81" spans="1:19" ht="35.25" customHeight="1" x14ac:dyDescent="0.25">
      <c r="A81" s="114"/>
      <c r="B81" s="214"/>
      <c r="C81" s="45">
        <v>2016</v>
      </c>
      <c r="D81" s="216"/>
      <c r="E81" s="216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207"/>
      <c r="S81" s="44"/>
    </row>
    <row r="82" spans="1:19" s="88" customFormat="1" ht="35.25" customHeight="1" x14ac:dyDescent="0.25">
      <c r="A82" s="115"/>
      <c r="B82" s="217" t="s">
        <v>102</v>
      </c>
      <c r="C82" s="103" t="s">
        <v>8</v>
      </c>
      <c r="D82" s="104"/>
      <c r="E82" s="218" t="s">
        <v>37</v>
      </c>
      <c r="F82" s="86">
        <f>F80+F78</f>
        <v>55499.25</v>
      </c>
      <c r="G82" s="86"/>
      <c r="H82" s="86"/>
      <c r="I82" s="86"/>
      <c r="J82" s="86">
        <f>J78+J80</f>
        <v>4450.38</v>
      </c>
      <c r="K82" s="86"/>
      <c r="L82" s="86"/>
      <c r="M82" s="86"/>
      <c r="N82" s="86">
        <f>N78+N80</f>
        <v>51048.87</v>
      </c>
      <c r="O82" s="86"/>
      <c r="P82" s="86"/>
      <c r="Q82" s="86"/>
      <c r="R82" s="116"/>
      <c r="S82" s="128"/>
    </row>
    <row r="83" spans="1:19" s="88" customFormat="1" ht="35.25" customHeight="1" x14ac:dyDescent="0.25">
      <c r="A83" s="115"/>
      <c r="B83" s="217"/>
      <c r="C83" s="101">
        <v>2016</v>
      </c>
      <c r="D83" s="104"/>
      <c r="E83" s="218"/>
      <c r="F83" s="86">
        <f>F79</f>
        <v>4234</v>
      </c>
      <c r="G83" s="86">
        <f>G79</f>
        <v>5512.6</v>
      </c>
      <c r="H83" s="86"/>
      <c r="I83" s="86"/>
      <c r="J83" s="86"/>
      <c r="K83" s="86"/>
      <c r="L83" s="86"/>
      <c r="M83" s="86"/>
      <c r="N83" s="86">
        <v>4234</v>
      </c>
      <c r="O83" s="86">
        <f>O79</f>
        <v>5512.6</v>
      </c>
      <c r="P83" s="86"/>
      <c r="Q83" s="86"/>
      <c r="R83" s="116"/>
      <c r="S83" s="128"/>
    </row>
    <row r="84" spans="1:19" x14ac:dyDescent="0.25">
      <c r="A84" s="191" t="s">
        <v>28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3"/>
      <c r="S84" s="44"/>
    </row>
    <row r="85" spans="1:19" ht="14.25" customHeight="1" x14ac:dyDescent="0.25">
      <c r="A85" s="194" t="s">
        <v>12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6"/>
      <c r="S85" s="44"/>
    </row>
    <row r="86" spans="1:19" ht="28.5" customHeight="1" x14ac:dyDescent="0.25">
      <c r="A86" s="209">
        <v>92</v>
      </c>
      <c r="B86" s="199" t="s">
        <v>87</v>
      </c>
      <c r="C86" s="23" t="s">
        <v>8</v>
      </c>
      <c r="D86" s="166" t="s">
        <v>36</v>
      </c>
      <c r="E86" s="168" t="s">
        <v>37</v>
      </c>
      <c r="F86" s="72">
        <f>6717.72+803.14</f>
        <v>7520.8600000000006</v>
      </c>
      <c r="G86" s="72"/>
      <c r="H86" s="72"/>
      <c r="I86" s="72"/>
      <c r="J86" s="74">
        <v>2345</v>
      </c>
      <c r="K86" s="74"/>
      <c r="L86" s="74"/>
      <c r="M86" s="74"/>
      <c r="N86" s="74">
        <f>4372.72+803.14</f>
        <v>5175.8600000000006</v>
      </c>
      <c r="O86" s="72"/>
      <c r="P86" s="72"/>
      <c r="Q86" s="73"/>
      <c r="R86" s="211"/>
      <c r="S86" s="44"/>
    </row>
    <row r="87" spans="1:19" ht="57" customHeight="1" x14ac:dyDescent="0.25">
      <c r="A87" s="210"/>
      <c r="B87" s="200"/>
      <c r="C87" s="10">
        <v>2016</v>
      </c>
      <c r="D87" s="167"/>
      <c r="E87" s="169"/>
      <c r="F87" s="74"/>
      <c r="G87" s="74"/>
      <c r="H87" s="4"/>
      <c r="I87" s="4"/>
      <c r="J87" s="74"/>
      <c r="K87" s="74"/>
      <c r="L87" s="4"/>
      <c r="M87" s="4"/>
      <c r="N87" s="74"/>
      <c r="O87" s="74"/>
      <c r="P87" s="15"/>
      <c r="Q87" s="15"/>
      <c r="R87" s="212"/>
      <c r="S87" s="44"/>
    </row>
    <row r="88" spans="1:19" x14ac:dyDescent="0.25">
      <c r="A88" s="194" t="s">
        <v>13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8"/>
      <c r="S88" s="44"/>
    </row>
    <row r="89" spans="1:19" ht="30" customHeight="1" x14ac:dyDescent="0.25">
      <c r="A89" s="172">
        <v>93</v>
      </c>
      <c r="B89" s="174" t="s">
        <v>58</v>
      </c>
      <c r="C89" s="9" t="s">
        <v>8</v>
      </c>
      <c r="D89" s="166" t="s">
        <v>36</v>
      </c>
      <c r="E89" s="168" t="s">
        <v>37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08"/>
      <c r="S89" s="44"/>
    </row>
    <row r="90" spans="1:19" ht="29.25" customHeight="1" x14ac:dyDescent="0.25">
      <c r="A90" s="173"/>
      <c r="B90" s="175"/>
      <c r="C90" s="10">
        <v>2016</v>
      </c>
      <c r="D90" s="167"/>
      <c r="E90" s="169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4"/>
      <c r="Q90" s="54"/>
      <c r="R90" s="208"/>
      <c r="S90" s="44"/>
    </row>
    <row r="91" spans="1:19" ht="15.75" customHeight="1" x14ac:dyDescent="0.25">
      <c r="A91" s="172">
        <v>94</v>
      </c>
      <c r="B91" s="174" t="s">
        <v>59</v>
      </c>
      <c r="C91" s="9" t="s">
        <v>8</v>
      </c>
      <c r="D91" s="166" t="s">
        <v>36</v>
      </c>
      <c r="E91" s="168" t="s">
        <v>37</v>
      </c>
      <c r="F91" s="16">
        <v>8276.5499999999993</v>
      </c>
      <c r="G91" s="16"/>
      <c r="H91" s="16"/>
      <c r="I91" s="16"/>
      <c r="J91" s="4">
        <v>7465.73</v>
      </c>
      <c r="K91" s="4"/>
      <c r="L91" s="4"/>
      <c r="M91" s="4"/>
      <c r="N91" s="4">
        <v>810.82</v>
      </c>
      <c r="O91" s="16"/>
      <c r="P91" s="16"/>
      <c r="Q91" s="16"/>
      <c r="R91" s="206"/>
      <c r="S91" s="44"/>
    </row>
    <row r="92" spans="1:19" ht="37.5" customHeight="1" x14ac:dyDescent="0.25">
      <c r="A92" s="173"/>
      <c r="B92" s="175"/>
      <c r="C92" s="10">
        <v>2016</v>
      </c>
      <c r="D92" s="167"/>
      <c r="E92" s="169"/>
      <c r="F92" s="4">
        <v>1100</v>
      </c>
      <c r="G92" s="4"/>
      <c r="H92" s="4"/>
      <c r="I92" s="4"/>
      <c r="J92" s="4"/>
      <c r="K92" s="4"/>
      <c r="L92" s="4"/>
      <c r="M92" s="4"/>
      <c r="N92" s="4">
        <v>1100</v>
      </c>
      <c r="O92" s="4"/>
      <c r="P92" s="4"/>
      <c r="Q92" s="4"/>
      <c r="R92" s="207"/>
      <c r="S92" s="44"/>
    </row>
    <row r="93" spans="1:19" ht="15.75" x14ac:dyDescent="0.25">
      <c r="A93" s="178" t="s">
        <v>9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0"/>
      <c r="S93" s="44"/>
    </row>
    <row r="94" spans="1:19" ht="30.75" customHeight="1" x14ac:dyDescent="0.25">
      <c r="A94" s="172">
        <v>95</v>
      </c>
      <c r="B94" s="199" t="s">
        <v>61</v>
      </c>
      <c r="C94" s="9" t="s">
        <v>8</v>
      </c>
      <c r="D94" s="166" t="s">
        <v>36</v>
      </c>
      <c r="E94" s="168" t="s">
        <v>37</v>
      </c>
      <c r="F94" s="4">
        <v>114361.87</v>
      </c>
      <c r="G94" s="4"/>
      <c r="H94" s="4"/>
      <c r="I94" s="4"/>
      <c r="J94" s="4">
        <v>1906.7</v>
      </c>
      <c r="K94" s="4"/>
      <c r="L94" s="4"/>
      <c r="M94" s="4"/>
      <c r="N94" s="4">
        <v>112455.17</v>
      </c>
      <c r="O94" s="4"/>
      <c r="P94" s="4"/>
      <c r="Q94" s="4"/>
      <c r="R94" s="176"/>
      <c r="S94" s="44"/>
    </row>
    <row r="95" spans="1:19" ht="15" customHeight="1" x14ac:dyDescent="0.25">
      <c r="A95" s="173"/>
      <c r="B95" s="200"/>
      <c r="C95" s="10">
        <v>2016</v>
      </c>
      <c r="D95" s="167"/>
      <c r="E95" s="169"/>
      <c r="F95" s="4">
        <v>21874.3</v>
      </c>
      <c r="G95" s="4">
        <v>892.6</v>
      </c>
      <c r="H95" s="4"/>
      <c r="I95" s="4"/>
      <c r="J95" s="4"/>
      <c r="K95" s="4"/>
      <c r="L95" s="4"/>
      <c r="M95" s="4"/>
      <c r="N95" s="4">
        <v>21874.3</v>
      </c>
      <c r="O95" s="4">
        <v>892.6</v>
      </c>
      <c r="P95" s="15"/>
      <c r="Q95" s="15"/>
      <c r="R95" s="177"/>
      <c r="S95" s="44"/>
    </row>
    <row r="96" spans="1:19" x14ac:dyDescent="0.25">
      <c r="A96" s="156"/>
      <c r="B96" s="158" t="s">
        <v>60</v>
      </c>
      <c r="C96" s="13" t="s">
        <v>8</v>
      </c>
      <c r="D96" s="202"/>
      <c r="E96" s="204" t="s">
        <v>37</v>
      </c>
      <c r="F96" s="7">
        <f>F94+F91+F86</f>
        <v>130159.28</v>
      </c>
      <c r="G96" s="7"/>
      <c r="H96" s="7"/>
      <c r="I96" s="7"/>
      <c r="J96" s="7">
        <f>J94+J91+J86</f>
        <v>11717.43</v>
      </c>
      <c r="K96" s="7"/>
      <c r="L96" s="7"/>
      <c r="M96" s="7"/>
      <c r="N96" s="7">
        <f>N94+N91+N86</f>
        <v>118441.85</v>
      </c>
      <c r="O96" s="7"/>
      <c r="P96" s="7"/>
      <c r="Q96" s="7"/>
      <c r="R96" s="162"/>
      <c r="S96" s="44"/>
    </row>
    <row r="97" spans="1:19" ht="36.75" customHeight="1" x14ac:dyDescent="0.25">
      <c r="A97" s="157"/>
      <c r="B97" s="201"/>
      <c r="C97" s="85">
        <v>2016</v>
      </c>
      <c r="D97" s="203"/>
      <c r="E97" s="205"/>
      <c r="F97" s="7">
        <f>F95+F92+F87</f>
        <v>22974.3</v>
      </c>
      <c r="G97" s="7">
        <f>G95</f>
        <v>892.6</v>
      </c>
      <c r="H97" s="8"/>
      <c r="I97" s="8"/>
      <c r="J97" s="7"/>
      <c r="K97" s="7"/>
      <c r="L97" s="8"/>
      <c r="M97" s="8"/>
      <c r="N97" s="7">
        <f>N92+N95</f>
        <v>22974.3</v>
      </c>
      <c r="O97" s="7">
        <f>O95</f>
        <v>892.6</v>
      </c>
      <c r="P97" s="7"/>
      <c r="Q97" s="7"/>
      <c r="R97" s="163"/>
      <c r="S97" s="44"/>
    </row>
    <row r="98" spans="1:19" x14ac:dyDescent="0.25">
      <c r="A98" s="191" t="s">
        <v>20</v>
      </c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3"/>
      <c r="S98" s="44"/>
    </row>
    <row r="99" spans="1:19" x14ac:dyDescent="0.25">
      <c r="A99" s="194" t="s">
        <v>12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6"/>
      <c r="S99" s="44"/>
    </row>
    <row r="100" spans="1:19" x14ac:dyDescent="0.25">
      <c r="A100" s="194" t="s">
        <v>13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8"/>
      <c r="S100" s="44"/>
    </row>
    <row r="101" spans="1:19" ht="27" customHeight="1" x14ac:dyDescent="0.25">
      <c r="A101" s="172">
        <v>96</v>
      </c>
      <c r="B101" s="174" t="s">
        <v>62</v>
      </c>
      <c r="C101" s="9" t="s">
        <v>8</v>
      </c>
      <c r="D101" s="166" t="s">
        <v>86</v>
      </c>
      <c r="E101" s="168" t="s">
        <v>71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6"/>
      <c r="R101" s="181"/>
      <c r="S101" s="44"/>
    </row>
    <row r="102" spans="1:19" ht="41.25" customHeight="1" x14ac:dyDescent="0.25">
      <c r="A102" s="173"/>
      <c r="B102" s="175"/>
      <c r="C102" s="10">
        <v>2016</v>
      </c>
      <c r="D102" s="167"/>
      <c r="E102" s="169"/>
      <c r="F102" s="4"/>
      <c r="G102" s="4">
        <v>32.200000000000003</v>
      </c>
      <c r="H102" s="4"/>
      <c r="I102" s="4"/>
      <c r="J102" s="4"/>
      <c r="K102" s="4"/>
      <c r="L102" s="4"/>
      <c r="M102" s="4"/>
      <c r="N102" s="4"/>
      <c r="O102" s="4">
        <v>32.200000000000003</v>
      </c>
      <c r="P102" s="4"/>
      <c r="Q102" s="27"/>
      <c r="R102" s="182"/>
      <c r="S102" s="44"/>
    </row>
    <row r="103" spans="1:19" ht="24" customHeight="1" x14ac:dyDescent="0.25">
      <c r="A103" s="114"/>
      <c r="B103" s="174" t="s">
        <v>69</v>
      </c>
      <c r="C103" s="9" t="s">
        <v>8</v>
      </c>
      <c r="D103" s="166" t="s">
        <v>86</v>
      </c>
      <c r="E103" s="168" t="s">
        <v>71</v>
      </c>
      <c r="F103" s="2"/>
      <c r="G103" s="2"/>
      <c r="H103" s="2"/>
      <c r="I103" s="2"/>
      <c r="J103" s="2"/>
      <c r="K103" s="2"/>
      <c r="L103" s="2"/>
      <c r="M103" s="2"/>
      <c r="N103" s="4"/>
      <c r="O103" s="4"/>
      <c r="P103" s="4"/>
      <c r="Q103" s="57"/>
      <c r="R103" s="181"/>
      <c r="S103" s="44"/>
    </row>
    <row r="104" spans="1:19" ht="21.75" customHeight="1" x14ac:dyDescent="0.25">
      <c r="A104" s="114"/>
      <c r="B104" s="175"/>
      <c r="C104" s="10">
        <v>2016</v>
      </c>
      <c r="D104" s="167"/>
      <c r="E104" s="169"/>
      <c r="F104" s="3"/>
      <c r="G104" s="3"/>
      <c r="H104" s="3"/>
      <c r="I104" s="3"/>
      <c r="J104" s="3"/>
      <c r="K104" s="3"/>
      <c r="L104" s="3"/>
      <c r="M104" s="3"/>
      <c r="N104" s="4"/>
      <c r="O104" s="4"/>
      <c r="P104" s="4"/>
      <c r="Q104" s="27"/>
      <c r="R104" s="182"/>
      <c r="S104" s="44"/>
    </row>
    <row r="105" spans="1:19" ht="19.5" customHeight="1" x14ac:dyDescent="0.25">
      <c r="A105" s="183"/>
      <c r="B105" s="185" t="s">
        <v>15</v>
      </c>
      <c r="C105" s="24" t="s">
        <v>8</v>
      </c>
      <c r="D105" s="187"/>
      <c r="E105" s="187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1"/>
      <c r="R105" s="189"/>
      <c r="S105" s="44"/>
    </row>
    <row r="106" spans="1:19" ht="21.75" customHeight="1" x14ac:dyDescent="0.25">
      <c r="A106" s="184"/>
      <c r="B106" s="186"/>
      <c r="C106" s="25">
        <v>2016</v>
      </c>
      <c r="D106" s="188"/>
      <c r="E106" s="188"/>
      <c r="F106" s="32"/>
      <c r="G106" s="32">
        <f>G102</f>
        <v>32.200000000000003</v>
      </c>
      <c r="H106" s="32"/>
      <c r="I106" s="32"/>
      <c r="J106" s="32"/>
      <c r="K106" s="32"/>
      <c r="L106" s="32"/>
      <c r="M106" s="32"/>
      <c r="N106" s="32"/>
      <c r="O106" s="32">
        <f>O102</f>
        <v>32.200000000000003</v>
      </c>
      <c r="P106" s="32"/>
      <c r="Q106" s="33"/>
      <c r="R106" s="190"/>
      <c r="S106" s="44"/>
    </row>
    <row r="107" spans="1:19" ht="15.75" x14ac:dyDescent="0.25">
      <c r="A107" s="178" t="s">
        <v>9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0"/>
      <c r="S107" s="44"/>
    </row>
    <row r="108" spans="1:19" ht="22.5" customHeight="1" x14ac:dyDescent="0.25">
      <c r="A108" s="172">
        <v>98</v>
      </c>
      <c r="B108" s="174" t="s">
        <v>26</v>
      </c>
      <c r="C108" s="9" t="s">
        <v>8</v>
      </c>
      <c r="D108" s="166" t="s">
        <v>65</v>
      </c>
      <c r="E108" s="166" t="s">
        <v>72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6"/>
      <c r="R108" s="176"/>
      <c r="S108" s="44"/>
    </row>
    <row r="109" spans="1:19" ht="24" customHeight="1" x14ac:dyDescent="0.25">
      <c r="A109" s="173"/>
      <c r="B109" s="175"/>
      <c r="C109" s="10">
        <v>2016</v>
      </c>
      <c r="D109" s="167"/>
      <c r="E109" s="16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7"/>
      <c r="R109" s="177"/>
      <c r="S109" s="44"/>
    </row>
    <row r="110" spans="1:19" ht="32.25" customHeight="1" x14ac:dyDescent="0.25">
      <c r="A110" s="164">
        <v>100</v>
      </c>
      <c r="B110" s="165" t="s">
        <v>64</v>
      </c>
      <c r="C110" s="28" t="s">
        <v>8</v>
      </c>
      <c r="D110" s="166" t="s">
        <v>70</v>
      </c>
      <c r="E110" s="168" t="s">
        <v>71</v>
      </c>
      <c r="F110" s="72">
        <v>769</v>
      </c>
      <c r="G110" s="72"/>
      <c r="H110" s="72"/>
      <c r="I110" s="72"/>
      <c r="J110" s="72"/>
      <c r="K110" s="72"/>
      <c r="L110" s="72"/>
      <c r="M110" s="72"/>
      <c r="N110" s="72">
        <v>769</v>
      </c>
      <c r="O110" s="72"/>
      <c r="P110" s="72"/>
      <c r="Q110" s="73"/>
      <c r="R110" s="170"/>
      <c r="S110" s="44"/>
    </row>
    <row r="111" spans="1:19" ht="29.25" customHeight="1" x14ac:dyDescent="0.25">
      <c r="A111" s="164"/>
      <c r="B111" s="165"/>
      <c r="C111" s="29">
        <v>2016</v>
      </c>
      <c r="D111" s="167"/>
      <c r="E111" s="169"/>
      <c r="F111" s="74">
        <v>100</v>
      </c>
      <c r="G111" s="74">
        <v>20</v>
      </c>
      <c r="H111" s="74"/>
      <c r="I111" s="74"/>
      <c r="J111" s="74"/>
      <c r="K111" s="74"/>
      <c r="L111" s="74"/>
      <c r="M111" s="74"/>
      <c r="N111" s="74">
        <v>100</v>
      </c>
      <c r="O111" s="74">
        <v>20</v>
      </c>
      <c r="P111" s="74"/>
      <c r="Q111" s="75"/>
      <c r="R111" s="171"/>
      <c r="S111" s="44"/>
    </row>
    <row r="112" spans="1:19" ht="34.5" customHeight="1" x14ac:dyDescent="0.25">
      <c r="A112" s="172"/>
      <c r="B112" s="174" t="s">
        <v>73</v>
      </c>
      <c r="C112" s="9" t="s">
        <v>8</v>
      </c>
      <c r="D112" s="166" t="s">
        <v>36</v>
      </c>
      <c r="E112" s="168" t="s">
        <v>37</v>
      </c>
      <c r="F112" s="16">
        <f>F116-F110</f>
        <v>62907.1</v>
      </c>
      <c r="G112" s="16"/>
      <c r="H112" s="16"/>
      <c r="I112" s="16"/>
      <c r="J112" s="16"/>
      <c r="K112" s="16"/>
      <c r="L112" s="16"/>
      <c r="M112" s="16"/>
      <c r="N112" s="16">
        <v>62907.1</v>
      </c>
      <c r="O112" s="16"/>
      <c r="P112" s="16"/>
      <c r="Q112" s="26"/>
      <c r="R112" s="176"/>
      <c r="S112" s="44"/>
    </row>
    <row r="113" spans="1:19" ht="27" customHeight="1" x14ac:dyDescent="0.25">
      <c r="A113" s="173"/>
      <c r="B113" s="175"/>
      <c r="C113" s="10">
        <v>2016</v>
      </c>
      <c r="D113" s="167"/>
      <c r="E113" s="169"/>
      <c r="F113" s="4">
        <v>9077</v>
      </c>
      <c r="G113" s="4">
        <v>6342.4</v>
      </c>
      <c r="H113" s="4"/>
      <c r="I113" s="4"/>
      <c r="J113" s="4"/>
      <c r="K113" s="4"/>
      <c r="L113" s="4"/>
      <c r="M113" s="4"/>
      <c r="N113" s="4">
        <v>9077</v>
      </c>
      <c r="O113" s="4">
        <f>6394.6-32.2-20</f>
        <v>6342.4000000000005</v>
      </c>
      <c r="P113" s="4"/>
      <c r="Q113" s="27"/>
      <c r="R113" s="177"/>
      <c r="S113" s="44"/>
    </row>
    <row r="114" spans="1:19" x14ac:dyDescent="0.25">
      <c r="A114" s="148"/>
      <c r="B114" s="150" t="s">
        <v>49</v>
      </c>
      <c r="C114" s="11" t="s">
        <v>8</v>
      </c>
      <c r="D114" s="152"/>
      <c r="E114" s="152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  <c r="R114" s="154"/>
      <c r="S114" s="44"/>
    </row>
    <row r="115" spans="1:19" ht="23.25" customHeight="1" x14ac:dyDescent="0.25">
      <c r="A115" s="149"/>
      <c r="B115" s="151"/>
      <c r="C115" s="12">
        <v>2016</v>
      </c>
      <c r="D115" s="153"/>
      <c r="E115" s="15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  <c r="R115" s="155"/>
      <c r="S115" s="44"/>
    </row>
    <row r="116" spans="1:19" ht="33.75" customHeight="1" x14ac:dyDescent="0.25">
      <c r="A116" s="156"/>
      <c r="B116" s="158" t="s">
        <v>25</v>
      </c>
      <c r="C116" s="13" t="s">
        <v>8</v>
      </c>
      <c r="D116" s="160"/>
      <c r="E116" s="160"/>
      <c r="F116" s="7">
        <v>63676.1</v>
      </c>
      <c r="G116" s="7"/>
      <c r="H116" s="7"/>
      <c r="I116" s="7"/>
      <c r="J116" s="7"/>
      <c r="K116" s="7"/>
      <c r="L116" s="7"/>
      <c r="M116" s="7"/>
      <c r="N116" s="7">
        <f>N112+N110</f>
        <v>63676.1</v>
      </c>
      <c r="O116" s="7"/>
      <c r="P116" s="7"/>
      <c r="Q116" s="34"/>
      <c r="R116" s="162"/>
      <c r="S116" s="44"/>
    </row>
    <row r="117" spans="1:19" ht="21" customHeight="1" x14ac:dyDescent="0.25">
      <c r="A117" s="157"/>
      <c r="B117" s="159"/>
      <c r="C117" s="14">
        <v>2016</v>
      </c>
      <c r="D117" s="161"/>
      <c r="E117" s="161"/>
      <c r="F117" s="7">
        <v>9177</v>
      </c>
      <c r="G117" s="7">
        <f>G113+G102+G111</f>
        <v>6394.5999999999995</v>
      </c>
      <c r="H117" s="7"/>
      <c r="I117" s="7">
        <f>I113+I102+I111</f>
        <v>0</v>
      </c>
      <c r="J117" s="7">
        <f>J113+J102+J111</f>
        <v>0</v>
      </c>
      <c r="K117" s="7"/>
      <c r="L117" s="7"/>
      <c r="M117" s="7"/>
      <c r="N117" s="7">
        <f>N113+N111+N102</f>
        <v>9177</v>
      </c>
      <c r="O117" s="7">
        <f>O113+O111+O102</f>
        <v>6394.6</v>
      </c>
      <c r="P117" s="7"/>
      <c r="Q117" s="35"/>
      <c r="R117" s="163"/>
      <c r="S117" s="44"/>
    </row>
    <row r="118" spans="1:19" ht="0.75" hidden="1" customHeight="1" x14ac:dyDescent="0.25">
      <c r="A118" s="157"/>
      <c r="B118" s="159"/>
      <c r="C118" s="14">
        <v>2017</v>
      </c>
      <c r="D118" s="161"/>
      <c r="E118" s="16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35"/>
      <c r="R118" s="163"/>
      <c r="S118" s="44"/>
    </row>
    <row r="119" spans="1:19" x14ac:dyDescent="0.25">
      <c r="A119" s="132"/>
      <c r="B119" s="134" t="s">
        <v>79</v>
      </c>
      <c r="C119" s="36" t="s">
        <v>8</v>
      </c>
      <c r="D119" s="136"/>
      <c r="E119" s="136"/>
      <c r="F119" s="37">
        <f>F116+F96+F82+F68+F45+F31</f>
        <v>411182.02</v>
      </c>
      <c r="G119" s="37"/>
      <c r="H119" s="37">
        <f>H116+H96+H82+H68+H45+H31</f>
        <v>0</v>
      </c>
      <c r="I119" s="37">
        <f>I116+I96+I82+I68+I45+I31</f>
        <v>0</v>
      </c>
      <c r="J119" s="37">
        <f>J116+J96+J82+J68+J45+J31</f>
        <v>24161.510000000002</v>
      </c>
      <c r="K119" s="37">
        <f>K116+K96+K82+K68+K45+K31</f>
        <v>0</v>
      </c>
      <c r="L119" s="37"/>
      <c r="M119" s="37"/>
      <c r="N119" s="37">
        <f>N116+N96+N82+N68+N45+N31</f>
        <v>387020.51</v>
      </c>
      <c r="O119" s="37"/>
      <c r="P119" s="37"/>
      <c r="Q119" s="38"/>
      <c r="R119" s="138"/>
      <c r="S119" s="44"/>
    </row>
    <row r="120" spans="1:19" ht="36.75" customHeight="1" x14ac:dyDescent="0.25">
      <c r="A120" s="133"/>
      <c r="B120" s="135"/>
      <c r="C120" s="39">
        <v>2016</v>
      </c>
      <c r="D120" s="137"/>
      <c r="E120" s="137"/>
      <c r="F120" s="37">
        <f>F117+F97+F83+F69+F46+F32</f>
        <v>57776.800000000003</v>
      </c>
      <c r="G120" s="37">
        <f>G117+G97+G83+G69+G46+G32</f>
        <v>31281.4</v>
      </c>
      <c r="H120" s="37"/>
      <c r="I120" s="37">
        <f>I117+I97+I83+I69+I46+I32</f>
        <v>11</v>
      </c>
      <c r="J120" s="37"/>
      <c r="K120" s="37">
        <f>K117+K97+K83+K69+K46+K32</f>
        <v>0</v>
      </c>
      <c r="L120" s="37"/>
      <c r="M120" s="37"/>
      <c r="N120" s="37">
        <f>N117+N97+N83+N69+N46+N32</f>
        <v>57776.800000000003</v>
      </c>
      <c r="O120" s="37">
        <f>O117+O97+O83+O69+O46+O32</f>
        <v>31270.400000000001</v>
      </c>
      <c r="P120" s="37"/>
      <c r="Q120" s="40"/>
      <c r="R120" s="139"/>
      <c r="S120" s="44"/>
    </row>
    <row r="121" spans="1:19" x14ac:dyDescent="0.25">
      <c r="A121" s="140"/>
      <c r="B121" s="142" t="s">
        <v>78</v>
      </c>
      <c r="C121" s="41" t="s">
        <v>8</v>
      </c>
      <c r="D121" s="144"/>
      <c r="E121" s="144"/>
      <c r="F121" s="42">
        <f>F119</f>
        <v>411182.02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3"/>
      <c r="R121" s="146"/>
      <c r="S121" s="44"/>
    </row>
    <row r="122" spans="1:19" ht="36" customHeight="1" thickBot="1" x14ac:dyDescent="0.3">
      <c r="A122" s="141"/>
      <c r="B122" s="143"/>
      <c r="C122" s="117">
        <v>2016</v>
      </c>
      <c r="D122" s="145"/>
      <c r="E122" s="145"/>
      <c r="F122" s="118">
        <f>F120</f>
        <v>57776.800000000003</v>
      </c>
      <c r="G122" s="118">
        <f>G120</f>
        <v>31281.4</v>
      </c>
      <c r="H122" s="118"/>
      <c r="I122" s="118">
        <f>I120</f>
        <v>11</v>
      </c>
      <c r="J122" s="118"/>
      <c r="K122" s="118"/>
      <c r="L122" s="118"/>
      <c r="M122" s="118"/>
      <c r="N122" s="118">
        <f>N120</f>
        <v>57776.800000000003</v>
      </c>
      <c r="O122" s="118">
        <f>O120</f>
        <v>31270.400000000001</v>
      </c>
      <c r="P122" s="118"/>
      <c r="Q122" s="119"/>
      <c r="R122" s="147"/>
      <c r="S122" s="44"/>
    </row>
    <row r="123" spans="1:19" x14ac:dyDescent="0.25">
      <c r="A123" s="44"/>
      <c r="B123" s="44"/>
      <c r="C123" s="44"/>
      <c r="D123" s="44"/>
      <c r="E123" s="44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</row>
    <row r="124" spans="1:19" x14ac:dyDescent="0.25">
      <c r="A124" s="44"/>
      <c r="B124" s="44"/>
      <c r="C124" s="44"/>
      <c r="D124" s="44"/>
      <c r="E124" s="44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</row>
    <row r="125" spans="1:19" x14ac:dyDescent="0.25">
      <c r="A125" s="44"/>
      <c r="B125" s="44"/>
      <c r="C125" s="44"/>
      <c r="D125" s="44"/>
      <c r="E125" s="44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</row>
    <row r="126" spans="1:19" x14ac:dyDescent="0.25">
      <c r="A126" s="44"/>
      <c r="B126" s="44"/>
      <c r="C126" s="44"/>
      <c r="D126" s="44"/>
      <c r="E126" s="44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</row>
    <row r="127" spans="1:19" x14ac:dyDescent="0.25">
      <c r="A127" s="44"/>
      <c r="B127" s="44"/>
      <c r="C127" s="44"/>
      <c r="D127" s="44"/>
      <c r="E127" s="44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</row>
    <row r="128" spans="1:19" x14ac:dyDescent="0.25">
      <c r="A128" s="44"/>
      <c r="B128" s="44"/>
      <c r="C128" s="44"/>
      <c r="D128" s="44"/>
      <c r="E128" s="44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</row>
    <row r="129" spans="1:18" x14ac:dyDescent="0.25">
      <c r="A129" s="44"/>
      <c r="B129" s="44"/>
      <c r="C129" s="44"/>
      <c r="D129" s="44"/>
      <c r="E129" s="44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</row>
    <row r="130" spans="1:18" x14ac:dyDescent="0.25">
      <c r="A130" s="44"/>
      <c r="B130" s="44"/>
      <c r="C130" s="44"/>
      <c r="D130" s="44"/>
      <c r="E130" s="44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</row>
    <row r="131" spans="1:18" x14ac:dyDescent="0.25">
      <c r="A131" s="44"/>
      <c r="B131" s="44"/>
      <c r="C131" s="44"/>
      <c r="D131" s="44"/>
      <c r="E131" s="44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</row>
    <row r="132" spans="1:18" x14ac:dyDescent="0.25">
      <c r="A132" s="44"/>
      <c r="B132" s="44"/>
      <c r="C132" s="44"/>
      <c r="D132" s="44"/>
      <c r="E132" s="44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</row>
    <row r="133" spans="1:18" x14ac:dyDescent="0.25">
      <c r="A133" s="44"/>
      <c r="B133" s="44"/>
      <c r="C133" s="44"/>
      <c r="D133" s="44"/>
      <c r="E133" s="44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</row>
    <row r="134" spans="1:18" x14ac:dyDescent="0.25">
      <c r="A134" s="44"/>
      <c r="B134" s="44"/>
      <c r="C134" s="44"/>
      <c r="D134" s="44"/>
      <c r="E134" s="44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</row>
    <row r="135" spans="1:18" x14ac:dyDescent="0.25">
      <c r="A135" s="44"/>
      <c r="B135" s="44"/>
      <c r="C135" s="44"/>
      <c r="D135" s="44"/>
      <c r="E135" s="44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</row>
    <row r="136" spans="1:18" x14ac:dyDescent="0.25">
      <c r="A136" s="44"/>
      <c r="B136" s="44"/>
      <c r="C136" s="44"/>
      <c r="D136" s="44"/>
      <c r="E136" s="44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</row>
    <row r="137" spans="1:18" x14ac:dyDescent="0.25">
      <c r="A137" s="44"/>
      <c r="B137" s="44"/>
      <c r="C137" s="44"/>
      <c r="D137" s="44"/>
      <c r="E137" s="44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</row>
    <row r="138" spans="1:18" x14ac:dyDescent="0.25">
      <c r="A138" s="44"/>
      <c r="B138" s="44"/>
      <c r="C138" s="44"/>
      <c r="D138" s="44"/>
      <c r="E138" s="44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</row>
    <row r="139" spans="1:18" x14ac:dyDescent="0.25">
      <c r="A139" s="44"/>
      <c r="B139" s="44"/>
      <c r="C139" s="44"/>
      <c r="D139" s="44"/>
      <c r="E139" s="44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</row>
    <row r="140" spans="1:18" x14ac:dyDescent="0.25">
      <c r="A140" s="44"/>
      <c r="B140" s="44"/>
      <c r="C140" s="44"/>
      <c r="D140" s="44"/>
      <c r="E140" s="44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</row>
    <row r="141" spans="1:18" x14ac:dyDescent="0.25">
      <c r="A141" s="44"/>
      <c r="B141" s="44"/>
      <c r="C141" s="44"/>
      <c r="D141" s="44"/>
      <c r="E141" s="44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</row>
    <row r="142" spans="1:18" x14ac:dyDescent="0.25">
      <c r="A142" s="44"/>
      <c r="B142" s="44"/>
      <c r="C142" s="44"/>
      <c r="D142" s="44"/>
      <c r="E142" s="44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</row>
    <row r="143" spans="1:18" x14ac:dyDescent="0.25">
      <c r="A143" s="44"/>
      <c r="B143" s="44"/>
      <c r="C143" s="44"/>
      <c r="D143" s="44"/>
      <c r="E143" s="44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</row>
    <row r="144" spans="1:18" x14ac:dyDescent="0.25">
      <c r="A144" s="44"/>
      <c r="B144" s="44"/>
      <c r="C144" s="44"/>
      <c r="D144" s="44"/>
      <c r="E144" s="44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</row>
    <row r="145" spans="1:18" x14ac:dyDescent="0.25">
      <c r="A145" s="44"/>
      <c r="B145" s="44"/>
      <c r="C145" s="44"/>
      <c r="D145" s="44"/>
      <c r="E145" s="44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</row>
    <row r="146" spans="1:18" x14ac:dyDescent="0.25">
      <c r="A146" s="44"/>
      <c r="B146" s="44"/>
      <c r="C146" s="44"/>
      <c r="D146" s="44"/>
      <c r="E146" s="44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</row>
    <row r="147" spans="1:18" x14ac:dyDescent="0.25">
      <c r="A147" s="44"/>
      <c r="B147" s="44"/>
      <c r="C147" s="44"/>
      <c r="D147" s="44"/>
      <c r="E147" s="44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</row>
    <row r="148" spans="1:18" x14ac:dyDescent="0.25">
      <c r="A148" s="44"/>
      <c r="B148" s="44"/>
      <c r="C148" s="44"/>
      <c r="D148" s="44"/>
      <c r="E148" s="44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</row>
    <row r="149" spans="1:18" x14ac:dyDescent="0.25">
      <c r="A149" s="44"/>
      <c r="B149" s="44"/>
      <c r="C149" s="44"/>
      <c r="D149" s="44"/>
      <c r="E149" s="44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</row>
    <row r="150" spans="1:18" x14ac:dyDescent="0.25">
      <c r="A150" s="44"/>
      <c r="B150" s="44"/>
      <c r="C150" s="44"/>
      <c r="D150" s="44"/>
      <c r="E150" s="44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</row>
    <row r="151" spans="1:18" x14ac:dyDescent="0.25">
      <c r="A151" s="44"/>
      <c r="B151" s="44"/>
      <c r="C151" s="44"/>
      <c r="D151" s="44"/>
      <c r="E151" s="44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</row>
    <row r="152" spans="1:18" x14ac:dyDescent="0.25">
      <c r="A152" s="44"/>
      <c r="B152" s="44"/>
      <c r="C152" s="44"/>
      <c r="D152" s="44"/>
      <c r="E152" s="44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</row>
    <row r="153" spans="1:18" x14ac:dyDescent="0.25">
      <c r="A153" s="44"/>
      <c r="B153" s="44"/>
      <c r="C153" s="44"/>
      <c r="D153" s="44"/>
      <c r="E153" s="44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</row>
    <row r="154" spans="1:18" x14ac:dyDescent="0.25">
      <c r="A154" s="44"/>
      <c r="B154" s="44"/>
      <c r="C154" s="44"/>
      <c r="D154" s="44"/>
      <c r="E154" s="44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</row>
    <row r="155" spans="1:18" x14ac:dyDescent="0.25">
      <c r="A155" s="44"/>
      <c r="B155" s="44"/>
      <c r="C155" s="44"/>
      <c r="D155" s="44"/>
      <c r="E155" s="44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</row>
    <row r="156" spans="1:18" x14ac:dyDescent="0.25">
      <c r="A156" s="44"/>
      <c r="B156" s="44"/>
      <c r="C156" s="44"/>
      <c r="D156" s="44"/>
      <c r="E156" s="44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</row>
    <row r="157" spans="1:18" x14ac:dyDescent="0.25">
      <c r="A157" s="44"/>
      <c r="B157" s="44"/>
      <c r="C157" s="44"/>
      <c r="D157" s="44"/>
      <c r="E157" s="44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</row>
    <row r="158" spans="1:18" x14ac:dyDescent="0.25">
      <c r="A158" s="44"/>
      <c r="B158" s="44"/>
      <c r="C158" s="44"/>
      <c r="D158" s="44"/>
      <c r="E158" s="44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</row>
    <row r="159" spans="1:18" x14ac:dyDescent="0.25">
      <c r="A159" s="44"/>
      <c r="B159" s="44"/>
      <c r="C159" s="44"/>
      <c r="D159" s="44"/>
      <c r="E159" s="44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</row>
    <row r="160" spans="1:18" x14ac:dyDescent="0.25">
      <c r="A160" s="44"/>
      <c r="B160" s="44"/>
      <c r="C160" s="44"/>
      <c r="D160" s="44"/>
      <c r="E160" s="44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</row>
    <row r="161" spans="1:18" x14ac:dyDescent="0.25">
      <c r="A161" s="44"/>
      <c r="B161" s="44"/>
      <c r="C161" s="44"/>
      <c r="D161" s="44"/>
      <c r="E161" s="44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</row>
    <row r="162" spans="1:18" x14ac:dyDescent="0.25">
      <c r="A162" s="44"/>
      <c r="B162" s="44"/>
      <c r="C162" s="44"/>
      <c r="D162" s="44"/>
      <c r="E162" s="44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</row>
    <row r="163" spans="1:18" x14ac:dyDescent="0.25">
      <c r="A163" s="44"/>
      <c r="B163" s="44"/>
      <c r="C163" s="44"/>
      <c r="D163" s="44"/>
      <c r="E163" s="44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</row>
    <row r="164" spans="1:18" x14ac:dyDescent="0.25">
      <c r="A164" s="44"/>
      <c r="B164" s="44"/>
      <c r="C164" s="44"/>
      <c r="D164" s="44"/>
      <c r="E164" s="44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</row>
    <row r="165" spans="1:18" x14ac:dyDescent="0.25">
      <c r="A165" s="44"/>
      <c r="B165" s="44"/>
      <c r="C165" s="44"/>
      <c r="D165" s="44"/>
      <c r="E165" s="44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</row>
    <row r="166" spans="1:18" x14ac:dyDescent="0.25">
      <c r="A166" s="44"/>
      <c r="B166" s="44"/>
      <c r="C166" s="44"/>
      <c r="D166" s="44"/>
      <c r="E166" s="44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</row>
    <row r="167" spans="1:18" x14ac:dyDescent="0.25">
      <c r="A167" s="44"/>
      <c r="B167" s="44"/>
      <c r="C167" s="44"/>
      <c r="D167" s="44"/>
      <c r="E167" s="44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</row>
    <row r="168" spans="1:18" x14ac:dyDescent="0.25">
      <c r="A168" s="44"/>
      <c r="B168" s="44"/>
      <c r="C168" s="44"/>
      <c r="D168" s="44"/>
      <c r="E168" s="44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</row>
    <row r="169" spans="1:18" x14ac:dyDescent="0.25">
      <c r="A169" s="44"/>
      <c r="B169" s="44"/>
      <c r="C169" s="44"/>
      <c r="D169" s="44"/>
      <c r="E169" s="44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</row>
    <row r="170" spans="1:18" x14ac:dyDescent="0.25">
      <c r="A170" s="44"/>
      <c r="B170" s="44"/>
      <c r="C170" s="44"/>
      <c r="D170" s="44"/>
      <c r="E170" s="44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</row>
    <row r="171" spans="1:18" x14ac:dyDescent="0.25">
      <c r="A171" s="44"/>
      <c r="B171" s="44"/>
      <c r="C171" s="44"/>
      <c r="D171" s="44"/>
      <c r="E171" s="44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</row>
    <row r="172" spans="1:18" x14ac:dyDescent="0.25">
      <c r="A172" s="44"/>
      <c r="B172" s="44"/>
      <c r="C172" s="44"/>
      <c r="D172" s="44"/>
      <c r="E172" s="44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</row>
    <row r="173" spans="1:18" x14ac:dyDescent="0.25">
      <c r="A173" s="44"/>
      <c r="B173" s="44"/>
      <c r="C173" s="44"/>
      <c r="D173" s="44"/>
      <c r="E173" s="44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</row>
    <row r="174" spans="1:18" x14ac:dyDescent="0.25">
      <c r="A174" s="44"/>
      <c r="B174" s="44"/>
      <c r="C174" s="44"/>
      <c r="D174" s="44"/>
      <c r="E174" s="44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</row>
    <row r="175" spans="1:18" x14ac:dyDescent="0.25">
      <c r="A175" s="44"/>
      <c r="B175" s="44"/>
      <c r="C175" s="44"/>
      <c r="D175" s="44"/>
      <c r="E175" s="44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</row>
    <row r="176" spans="1:18" x14ac:dyDescent="0.25">
      <c r="A176" s="44"/>
      <c r="B176" s="44"/>
      <c r="C176" s="44"/>
      <c r="D176" s="44"/>
      <c r="E176" s="44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</row>
    <row r="177" spans="1:18" x14ac:dyDescent="0.25">
      <c r="A177" s="44"/>
      <c r="B177" s="44"/>
      <c r="C177" s="44"/>
      <c r="D177" s="44"/>
      <c r="E177" s="44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</row>
    <row r="178" spans="1:18" x14ac:dyDescent="0.25">
      <c r="A178" s="44"/>
      <c r="B178" s="44"/>
      <c r="C178" s="44"/>
      <c r="D178" s="44"/>
      <c r="E178" s="44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</row>
    <row r="179" spans="1:18" x14ac:dyDescent="0.25">
      <c r="A179" s="44"/>
      <c r="B179" s="44"/>
      <c r="C179" s="44"/>
      <c r="D179" s="44"/>
      <c r="E179" s="44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</row>
    <row r="180" spans="1:18" x14ac:dyDescent="0.25">
      <c r="A180" s="44"/>
      <c r="B180" s="44"/>
      <c r="C180" s="44"/>
      <c r="D180" s="44"/>
      <c r="E180" s="44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</row>
    <row r="181" spans="1:18" x14ac:dyDescent="0.25">
      <c r="A181" s="44"/>
      <c r="B181" s="44"/>
      <c r="C181" s="44"/>
      <c r="D181" s="44"/>
      <c r="E181" s="44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</row>
    <row r="182" spans="1:18" x14ac:dyDescent="0.25">
      <c r="A182" s="44"/>
      <c r="B182" s="44"/>
      <c r="C182" s="44"/>
      <c r="D182" s="44"/>
      <c r="E182" s="44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</row>
    <row r="183" spans="1:18" x14ac:dyDescent="0.25">
      <c r="A183" s="44"/>
      <c r="B183" s="44"/>
      <c r="C183" s="44"/>
      <c r="D183" s="44"/>
      <c r="E183" s="44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</row>
    <row r="184" spans="1:18" x14ac:dyDescent="0.25">
      <c r="A184" s="44"/>
      <c r="B184" s="44"/>
      <c r="C184" s="44"/>
      <c r="D184" s="44"/>
      <c r="E184" s="44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</row>
    <row r="185" spans="1:18" x14ac:dyDescent="0.25">
      <c r="A185" s="44"/>
      <c r="B185" s="44"/>
      <c r="C185" s="44"/>
      <c r="D185" s="44"/>
      <c r="E185" s="44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</row>
    <row r="186" spans="1:18" x14ac:dyDescent="0.25">
      <c r="A186" s="44"/>
      <c r="B186" s="44"/>
      <c r="C186" s="44"/>
      <c r="D186" s="44"/>
      <c r="E186" s="44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</row>
    <row r="187" spans="1:18" x14ac:dyDescent="0.25">
      <c r="A187" s="44"/>
      <c r="B187" s="44"/>
      <c r="C187" s="44"/>
      <c r="D187" s="44"/>
      <c r="E187" s="44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</row>
    <row r="188" spans="1:18" x14ac:dyDescent="0.25">
      <c r="A188" s="44"/>
      <c r="B188" s="44"/>
      <c r="C188" s="44"/>
      <c r="D188" s="44"/>
      <c r="E188" s="44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</row>
    <row r="189" spans="1:18" x14ac:dyDescent="0.25">
      <c r="A189" s="44"/>
      <c r="B189" s="44"/>
      <c r="C189" s="44"/>
      <c r="D189" s="44"/>
      <c r="E189" s="44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</row>
    <row r="190" spans="1:18" x14ac:dyDescent="0.25">
      <c r="A190" s="44"/>
      <c r="B190" s="44"/>
      <c r="C190" s="44"/>
      <c r="D190" s="44"/>
      <c r="E190" s="44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</row>
    <row r="191" spans="1:18" x14ac:dyDescent="0.25">
      <c r="A191" s="44"/>
      <c r="B191" s="44"/>
      <c r="C191" s="44"/>
      <c r="D191" s="44"/>
      <c r="E191" s="44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</row>
    <row r="192" spans="1:18" x14ac:dyDescent="0.25">
      <c r="A192" s="44"/>
      <c r="B192" s="44"/>
      <c r="C192" s="44"/>
      <c r="D192" s="44"/>
      <c r="E192" s="44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</row>
    <row r="193" spans="1:18" x14ac:dyDescent="0.25">
      <c r="A193" s="44"/>
      <c r="B193" s="44"/>
      <c r="C193" s="44"/>
      <c r="D193" s="44"/>
      <c r="E193" s="44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</row>
    <row r="194" spans="1:18" x14ac:dyDescent="0.25">
      <c r="A194" s="44"/>
      <c r="B194" s="44"/>
      <c r="C194" s="44"/>
      <c r="D194" s="44"/>
      <c r="E194" s="44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</row>
    <row r="195" spans="1:18" x14ac:dyDescent="0.25">
      <c r="A195" s="44"/>
      <c r="B195" s="44"/>
      <c r="C195" s="44"/>
      <c r="D195" s="44"/>
      <c r="E195" s="44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</row>
    <row r="196" spans="1:18" x14ac:dyDescent="0.25">
      <c r="A196" s="44"/>
      <c r="B196" s="44"/>
      <c r="C196" s="44"/>
      <c r="D196" s="44"/>
      <c r="E196" s="44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</row>
    <row r="197" spans="1:18" x14ac:dyDescent="0.25">
      <c r="A197" s="44"/>
      <c r="B197" s="44"/>
      <c r="C197" s="44"/>
      <c r="D197" s="44"/>
      <c r="E197" s="44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</row>
    <row r="198" spans="1:18" x14ac:dyDescent="0.25">
      <c r="A198" s="44"/>
      <c r="B198" s="44"/>
      <c r="C198" s="44"/>
      <c r="D198" s="44"/>
      <c r="E198" s="44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</row>
    <row r="199" spans="1:18" x14ac:dyDescent="0.25">
      <c r="A199" s="44"/>
      <c r="B199" s="44"/>
      <c r="C199" s="44"/>
      <c r="D199" s="44"/>
      <c r="E199" s="44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</row>
    <row r="200" spans="1:18" x14ac:dyDescent="0.25">
      <c r="A200" s="44"/>
      <c r="B200" s="44"/>
      <c r="C200" s="44"/>
      <c r="D200" s="44"/>
      <c r="E200" s="44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</row>
    <row r="201" spans="1:18" x14ac:dyDescent="0.25">
      <c r="A201" s="44"/>
      <c r="B201" s="44"/>
      <c r="C201" s="44"/>
      <c r="D201" s="44"/>
      <c r="E201" s="44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</row>
    <row r="202" spans="1:18" x14ac:dyDescent="0.25">
      <c r="A202" s="44"/>
      <c r="B202" s="44"/>
      <c r="C202" s="44"/>
      <c r="D202" s="44"/>
      <c r="E202" s="44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</row>
    <row r="203" spans="1:18" x14ac:dyDescent="0.25">
      <c r="A203" s="44"/>
      <c r="B203" s="44"/>
      <c r="C203" s="44"/>
      <c r="D203" s="44"/>
      <c r="E203" s="44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</row>
    <row r="204" spans="1:18" x14ac:dyDescent="0.25">
      <c r="A204" s="44"/>
      <c r="B204" s="44"/>
      <c r="C204" s="44"/>
      <c r="D204" s="44"/>
      <c r="E204" s="44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</row>
    <row r="205" spans="1:18" x14ac:dyDescent="0.25">
      <c r="A205" s="44"/>
      <c r="B205" s="44"/>
      <c r="C205" s="44"/>
      <c r="D205" s="44"/>
      <c r="E205" s="44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</row>
    <row r="206" spans="1:18" x14ac:dyDescent="0.25">
      <c r="A206" s="44"/>
      <c r="B206" s="44"/>
      <c r="C206" s="44"/>
      <c r="D206" s="44"/>
      <c r="E206" s="44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</row>
    <row r="207" spans="1:18" x14ac:dyDescent="0.25">
      <c r="A207" s="44"/>
      <c r="B207" s="44"/>
      <c r="C207" s="44"/>
      <c r="D207" s="44"/>
      <c r="E207" s="44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</row>
    <row r="208" spans="1:18" x14ac:dyDescent="0.25">
      <c r="A208" s="44"/>
      <c r="B208" s="44"/>
      <c r="C208" s="44"/>
      <c r="D208" s="44"/>
      <c r="E208" s="44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</row>
    <row r="209" spans="1:18" x14ac:dyDescent="0.25">
      <c r="A209" s="44"/>
      <c r="B209" s="44"/>
      <c r="C209" s="44"/>
      <c r="D209" s="44"/>
      <c r="E209" s="44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</row>
    <row r="210" spans="1:18" x14ac:dyDescent="0.25">
      <c r="A210" s="44"/>
      <c r="B210" s="44"/>
      <c r="C210" s="44"/>
      <c r="D210" s="44"/>
      <c r="E210" s="44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</row>
    <row r="211" spans="1:18" x14ac:dyDescent="0.25">
      <c r="A211" s="44"/>
      <c r="B211" s="44"/>
      <c r="C211" s="44"/>
      <c r="D211" s="44"/>
      <c r="E211" s="44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</row>
    <row r="212" spans="1:18" x14ac:dyDescent="0.25">
      <c r="A212" s="44"/>
      <c r="B212" s="44"/>
      <c r="C212" s="44"/>
      <c r="D212" s="44"/>
      <c r="E212" s="44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</row>
    <row r="213" spans="1:18" x14ac:dyDescent="0.25">
      <c r="A213" s="44"/>
      <c r="B213" s="44"/>
      <c r="C213" s="44"/>
      <c r="D213" s="44"/>
      <c r="E213" s="44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</row>
    <row r="214" spans="1:18" x14ac:dyDescent="0.25">
      <c r="A214" s="44"/>
      <c r="B214" s="44"/>
      <c r="C214" s="44"/>
      <c r="D214" s="44"/>
      <c r="E214" s="44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</row>
    <row r="215" spans="1:18" x14ac:dyDescent="0.25">
      <c r="A215" s="44"/>
      <c r="B215" s="44"/>
      <c r="C215" s="44"/>
      <c r="D215" s="44"/>
      <c r="E215" s="44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</row>
    <row r="216" spans="1:18" x14ac:dyDescent="0.25">
      <c r="A216" s="44"/>
      <c r="B216" s="44"/>
      <c r="C216" s="44"/>
      <c r="D216" s="44"/>
      <c r="E216" s="44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</row>
    <row r="217" spans="1:18" x14ac:dyDescent="0.25">
      <c r="A217" s="44"/>
      <c r="B217" s="44"/>
      <c r="C217" s="44"/>
      <c r="D217" s="44"/>
      <c r="E217" s="44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</row>
    <row r="218" spans="1:18" x14ac:dyDescent="0.25">
      <c r="A218" s="44"/>
      <c r="B218" s="44"/>
      <c r="C218" s="44"/>
      <c r="D218" s="44"/>
      <c r="E218" s="44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</row>
    <row r="219" spans="1:18" x14ac:dyDescent="0.25">
      <c r="A219" s="44"/>
      <c r="B219" s="44"/>
      <c r="C219" s="44"/>
      <c r="D219" s="44"/>
      <c r="E219" s="44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</row>
    <row r="220" spans="1:18" x14ac:dyDescent="0.25">
      <c r="A220" s="44"/>
      <c r="B220" s="44"/>
      <c r="C220" s="44"/>
      <c r="D220" s="44"/>
      <c r="E220" s="44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</row>
    <row r="221" spans="1:18" x14ac:dyDescent="0.25">
      <c r="A221" s="44"/>
      <c r="B221" s="44"/>
      <c r="C221" s="44"/>
      <c r="D221" s="44"/>
      <c r="E221" s="44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</row>
    <row r="222" spans="1:18" x14ac:dyDescent="0.25">
      <c r="A222" s="44"/>
      <c r="B222" s="44"/>
      <c r="C222" s="44"/>
      <c r="D222" s="44"/>
      <c r="E222" s="44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</row>
    <row r="223" spans="1:18" x14ac:dyDescent="0.25">
      <c r="A223" s="44"/>
      <c r="B223" s="44"/>
      <c r="C223" s="44"/>
      <c r="D223" s="44"/>
      <c r="E223" s="44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</row>
    <row r="224" spans="1:18" x14ac:dyDescent="0.25">
      <c r="A224" s="44"/>
      <c r="B224" s="44"/>
      <c r="C224" s="44"/>
      <c r="D224" s="44"/>
      <c r="E224" s="44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</row>
    <row r="225" spans="1:18" x14ac:dyDescent="0.25">
      <c r="A225" s="44"/>
      <c r="B225" s="44"/>
      <c r="C225" s="44"/>
      <c r="D225" s="44"/>
      <c r="E225" s="44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</row>
    <row r="226" spans="1:18" x14ac:dyDescent="0.25">
      <c r="A226" s="44"/>
      <c r="B226" s="44"/>
      <c r="C226" s="44"/>
      <c r="D226" s="44"/>
      <c r="E226" s="44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</row>
    <row r="227" spans="1:18" x14ac:dyDescent="0.25">
      <c r="A227" s="44"/>
      <c r="B227" s="44"/>
      <c r="C227" s="44"/>
      <c r="D227" s="44"/>
      <c r="E227" s="44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</row>
    <row r="228" spans="1:18" x14ac:dyDescent="0.25">
      <c r="A228" s="44"/>
      <c r="B228" s="44"/>
      <c r="C228" s="44"/>
      <c r="D228" s="44"/>
      <c r="E228" s="44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</row>
    <row r="229" spans="1:18" x14ac:dyDescent="0.25">
      <c r="A229" s="44"/>
      <c r="B229" s="44"/>
      <c r="C229" s="44"/>
      <c r="D229" s="44"/>
      <c r="E229" s="44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</row>
    <row r="230" spans="1:18" x14ac:dyDescent="0.25">
      <c r="A230" s="44"/>
      <c r="B230" s="44"/>
      <c r="C230" s="44"/>
      <c r="D230" s="44"/>
      <c r="E230" s="44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</row>
    <row r="231" spans="1:18" x14ac:dyDescent="0.25">
      <c r="A231" s="44"/>
      <c r="B231" s="44"/>
      <c r="C231" s="44"/>
      <c r="D231" s="44"/>
      <c r="E231" s="44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</row>
    <row r="232" spans="1:18" x14ac:dyDescent="0.25">
      <c r="A232" s="44"/>
      <c r="B232" s="44"/>
      <c r="C232" s="44"/>
      <c r="D232" s="44"/>
      <c r="E232" s="44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</row>
    <row r="233" spans="1:18" x14ac:dyDescent="0.25">
      <c r="A233" s="44"/>
      <c r="B233" s="44"/>
      <c r="C233" s="44"/>
      <c r="D233" s="44"/>
      <c r="E233" s="44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</row>
    <row r="234" spans="1:18" x14ac:dyDescent="0.25">
      <c r="A234" s="44"/>
      <c r="B234" s="44"/>
      <c r="C234" s="44"/>
      <c r="D234" s="44"/>
      <c r="E234" s="44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</row>
    <row r="235" spans="1:18" x14ac:dyDescent="0.25">
      <c r="A235" s="44"/>
      <c r="B235" s="44"/>
      <c r="C235" s="44"/>
      <c r="D235" s="44"/>
      <c r="E235" s="44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</row>
    <row r="236" spans="1:18" x14ac:dyDescent="0.25">
      <c r="A236" s="44"/>
      <c r="B236" s="44"/>
      <c r="C236" s="44"/>
      <c r="D236" s="44"/>
      <c r="E236" s="44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</row>
    <row r="237" spans="1:18" x14ac:dyDescent="0.25">
      <c r="A237" s="44"/>
      <c r="B237" s="44"/>
      <c r="C237" s="44"/>
      <c r="D237" s="44"/>
      <c r="E237" s="44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</row>
    <row r="238" spans="1:18" x14ac:dyDescent="0.25">
      <c r="A238" s="44"/>
      <c r="B238" s="44"/>
      <c r="C238" s="44"/>
      <c r="D238" s="44"/>
      <c r="E238" s="44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</row>
    <row r="239" spans="1:18" x14ac:dyDescent="0.25">
      <c r="A239" s="44"/>
      <c r="B239" s="44"/>
      <c r="C239" s="44"/>
      <c r="D239" s="44"/>
      <c r="E239" s="44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</row>
    <row r="240" spans="1:18" x14ac:dyDescent="0.25">
      <c r="A240" s="44"/>
      <c r="B240" s="44"/>
      <c r="C240" s="44"/>
      <c r="D240" s="44"/>
      <c r="E240" s="44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</row>
    <row r="241" spans="1:18" x14ac:dyDescent="0.25">
      <c r="A241" s="44"/>
      <c r="B241" s="44"/>
      <c r="C241" s="44"/>
      <c r="D241" s="44"/>
      <c r="E241" s="44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</row>
    <row r="242" spans="1:18" x14ac:dyDescent="0.25">
      <c r="A242" s="44"/>
      <c r="B242" s="44"/>
      <c r="C242" s="44"/>
      <c r="D242" s="44"/>
      <c r="E242" s="44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</row>
    <row r="243" spans="1:18" x14ac:dyDescent="0.25">
      <c r="A243" s="44"/>
      <c r="B243" s="44"/>
      <c r="C243" s="44"/>
      <c r="D243" s="44"/>
      <c r="E243" s="44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</row>
    <row r="244" spans="1:18" x14ac:dyDescent="0.25">
      <c r="A244" s="44"/>
      <c r="B244" s="44"/>
      <c r="C244" s="44"/>
      <c r="D244" s="44"/>
      <c r="E244" s="44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</row>
    <row r="245" spans="1:18" x14ac:dyDescent="0.25">
      <c r="A245" s="44"/>
      <c r="B245" s="44"/>
      <c r="C245" s="44"/>
      <c r="D245" s="44"/>
      <c r="E245" s="44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</row>
    <row r="246" spans="1:18" x14ac:dyDescent="0.25">
      <c r="A246" s="44"/>
      <c r="B246" s="44"/>
      <c r="C246" s="44"/>
      <c r="D246" s="44"/>
      <c r="E246" s="44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</row>
    <row r="247" spans="1:18" x14ac:dyDescent="0.25">
      <c r="A247" s="44"/>
      <c r="B247" s="44"/>
      <c r="C247" s="44"/>
      <c r="D247" s="44"/>
      <c r="E247" s="44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</row>
    <row r="248" spans="1:18" x14ac:dyDescent="0.25">
      <c r="A248" s="44"/>
      <c r="B248" s="44"/>
      <c r="C248" s="44"/>
      <c r="D248" s="44"/>
      <c r="E248" s="44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</row>
    <row r="249" spans="1:18" x14ac:dyDescent="0.25">
      <c r="A249" s="44"/>
      <c r="B249" s="44"/>
      <c r="C249" s="44"/>
      <c r="D249" s="44"/>
      <c r="E249" s="44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</row>
    <row r="250" spans="1:18" x14ac:dyDescent="0.25">
      <c r="A250" s="44"/>
      <c r="B250" s="44"/>
      <c r="C250" s="44"/>
      <c r="D250" s="44"/>
      <c r="E250" s="44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</row>
    <row r="251" spans="1:18" x14ac:dyDescent="0.25">
      <c r="A251" s="44"/>
      <c r="B251" s="44"/>
      <c r="C251" s="44"/>
      <c r="D251" s="44"/>
      <c r="E251" s="44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</row>
    <row r="252" spans="1:18" x14ac:dyDescent="0.25">
      <c r="A252" s="44"/>
      <c r="B252" s="44"/>
      <c r="C252" s="44"/>
      <c r="D252" s="44"/>
      <c r="E252" s="44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</row>
    <row r="253" spans="1:18" x14ac:dyDescent="0.25">
      <c r="A253" s="44"/>
      <c r="B253" s="44"/>
      <c r="C253" s="44"/>
      <c r="D253" s="44"/>
      <c r="E253" s="44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</row>
    <row r="254" spans="1:18" x14ac:dyDescent="0.25">
      <c r="A254" s="44"/>
      <c r="B254" s="44"/>
      <c r="C254" s="44"/>
      <c r="D254" s="44"/>
      <c r="E254" s="44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</row>
    <row r="255" spans="1:18" x14ac:dyDescent="0.25">
      <c r="A255" s="44"/>
      <c r="B255" s="44"/>
      <c r="C255" s="44"/>
      <c r="D255" s="44"/>
      <c r="E255" s="44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</row>
    <row r="256" spans="1:18" x14ac:dyDescent="0.25">
      <c r="A256" s="44"/>
      <c r="B256" s="44"/>
      <c r="C256" s="44"/>
      <c r="D256" s="44"/>
      <c r="E256" s="44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</row>
    <row r="257" spans="1:18" x14ac:dyDescent="0.25">
      <c r="A257" s="44"/>
      <c r="B257" s="44"/>
      <c r="C257" s="44"/>
      <c r="D257" s="44"/>
      <c r="E257" s="44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</row>
    <row r="258" spans="1:18" x14ac:dyDescent="0.25">
      <c r="A258" s="44"/>
      <c r="B258" s="44"/>
      <c r="C258" s="44"/>
      <c r="D258" s="44"/>
      <c r="E258" s="44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</row>
    <row r="259" spans="1:18" x14ac:dyDescent="0.25">
      <c r="A259" s="44"/>
      <c r="B259" s="44"/>
      <c r="C259" s="44"/>
      <c r="D259" s="44"/>
      <c r="E259" s="44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</row>
    <row r="260" spans="1:18" x14ac:dyDescent="0.25">
      <c r="A260" s="44"/>
      <c r="B260" s="44"/>
      <c r="C260" s="44"/>
      <c r="D260" s="44"/>
      <c r="E260" s="44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</row>
    <row r="261" spans="1:18" x14ac:dyDescent="0.25">
      <c r="A261" s="44"/>
      <c r="B261" s="44"/>
      <c r="C261" s="44"/>
      <c r="D261" s="44"/>
      <c r="E261" s="44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</row>
    <row r="262" spans="1:18" x14ac:dyDescent="0.25">
      <c r="A262" s="44"/>
      <c r="B262" s="44"/>
      <c r="C262" s="44"/>
      <c r="D262" s="44"/>
      <c r="E262" s="44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</row>
    <row r="263" spans="1:18" x14ac:dyDescent="0.25">
      <c r="A263" s="44"/>
      <c r="B263" s="44"/>
      <c r="C263" s="44"/>
      <c r="D263" s="44"/>
      <c r="E263" s="44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</row>
    <row r="264" spans="1:18" x14ac:dyDescent="0.25">
      <c r="A264" s="44"/>
      <c r="B264" s="44"/>
      <c r="C264" s="44"/>
      <c r="D264" s="44"/>
      <c r="E264" s="44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</row>
    <row r="265" spans="1:18" x14ac:dyDescent="0.25">
      <c r="A265" s="44"/>
      <c r="B265" s="44"/>
      <c r="C265" s="44"/>
      <c r="D265" s="44"/>
      <c r="E265" s="44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</row>
    <row r="266" spans="1:18" x14ac:dyDescent="0.25">
      <c r="A266" s="44"/>
      <c r="B266" s="44"/>
      <c r="C266" s="44"/>
      <c r="D266" s="44"/>
      <c r="E266" s="44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</row>
    <row r="267" spans="1:18" x14ac:dyDescent="0.25">
      <c r="A267" s="44"/>
      <c r="B267" s="44"/>
      <c r="C267" s="44"/>
      <c r="D267" s="44"/>
      <c r="E267" s="44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</row>
    <row r="268" spans="1:18" x14ac:dyDescent="0.25">
      <c r="A268" s="44"/>
      <c r="B268" s="44"/>
      <c r="C268" s="44"/>
      <c r="D268" s="44"/>
      <c r="E268" s="44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</row>
    <row r="269" spans="1:18" x14ac:dyDescent="0.25">
      <c r="A269" s="44"/>
      <c r="B269" s="44"/>
      <c r="C269" s="44"/>
      <c r="D269" s="44"/>
      <c r="E269" s="44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</row>
    <row r="270" spans="1:18" x14ac:dyDescent="0.25">
      <c r="A270" s="44"/>
      <c r="B270" s="44"/>
      <c r="C270" s="44"/>
      <c r="D270" s="44"/>
      <c r="E270" s="44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</row>
    <row r="271" spans="1:18" x14ac:dyDescent="0.25">
      <c r="A271" s="44"/>
      <c r="B271" s="44"/>
      <c r="C271" s="44"/>
      <c r="D271" s="44"/>
      <c r="E271" s="44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</row>
    <row r="272" spans="1:18" x14ac:dyDescent="0.25">
      <c r="A272" s="44"/>
      <c r="B272" s="44"/>
      <c r="C272" s="44"/>
      <c r="D272" s="44"/>
      <c r="E272" s="44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</row>
  </sheetData>
  <mergeCells count="242">
    <mergeCell ref="B45:B46"/>
    <mergeCell ref="A45:A46"/>
    <mergeCell ref="E45:E46"/>
    <mergeCell ref="E68:E69"/>
    <mergeCell ref="B68:B69"/>
    <mergeCell ref="B82:B83"/>
    <mergeCell ref="E82:E83"/>
    <mergeCell ref="A119:A120"/>
    <mergeCell ref="B119:B120"/>
    <mergeCell ref="D119:D120"/>
    <mergeCell ref="E119:E120"/>
    <mergeCell ref="A110:A111"/>
    <mergeCell ref="B110:B111"/>
    <mergeCell ref="D110:D111"/>
    <mergeCell ref="E110:E111"/>
    <mergeCell ref="B103:B104"/>
    <mergeCell ref="D103:D104"/>
    <mergeCell ref="E103:E104"/>
    <mergeCell ref="A96:A97"/>
    <mergeCell ref="B96:B97"/>
    <mergeCell ref="D96:D97"/>
    <mergeCell ref="E96:E97"/>
    <mergeCell ref="A86:A87"/>
    <mergeCell ref="B86:B87"/>
    <mergeCell ref="R119:R120"/>
    <mergeCell ref="A121:A122"/>
    <mergeCell ref="B121:B122"/>
    <mergeCell ref="D121:D122"/>
    <mergeCell ref="E121:E122"/>
    <mergeCell ref="R121:R122"/>
    <mergeCell ref="A114:A115"/>
    <mergeCell ref="B114:B115"/>
    <mergeCell ref="D114:D115"/>
    <mergeCell ref="E114:E115"/>
    <mergeCell ref="R114:R115"/>
    <mergeCell ref="A116:A118"/>
    <mergeCell ref="B116:B118"/>
    <mergeCell ref="D116:D118"/>
    <mergeCell ref="E116:E118"/>
    <mergeCell ref="R116:R118"/>
    <mergeCell ref="R110:R111"/>
    <mergeCell ref="A112:A113"/>
    <mergeCell ref="B112:B113"/>
    <mergeCell ref="D112:D113"/>
    <mergeCell ref="E112:E113"/>
    <mergeCell ref="R112:R113"/>
    <mergeCell ref="A107:R107"/>
    <mergeCell ref="A108:A109"/>
    <mergeCell ref="B108:B109"/>
    <mergeCell ref="D108:D109"/>
    <mergeCell ref="E108:E109"/>
    <mergeCell ref="R108:R109"/>
    <mergeCell ref="R103:R104"/>
    <mergeCell ref="A105:A106"/>
    <mergeCell ref="B105:B106"/>
    <mergeCell ref="D105:D106"/>
    <mergeCell ref="E105:E106"/>
    <mergeCell ref="R105:R106"/>
    <mergeCell ref="A99:R99"/>
    <mergeCell ref="A100:R100"/>
    <mergeCell ref="A101:A102"/>
    <mergeCell ref="B101:B102"/>
    <mergeCell ref="D101:D102"/>
    <mergeCell ref="E101:E102"/>
    <mergeCell ref="R101:R102"/>
    <mergeCell ref="R96:R97"/>
    <mergeCell ref="A98:R98"/>
    <mergeCell ref="A93:R93"/>
    <mergeCell ref="A94:A95"/>
    <mergeCell ref="B94:B95"/>
    <mergeCell ref="D94:D95"/>
    <mergeCell ref="E94:E95"/>
    <mergeCell ref="R94:R95"/>
    <mergeCell ref="A89:A90"/>
    <mergeCell ref="B89:B90"/>
    <mergeCell ref="D89:D90"/>
    <mergeCell ref="E89:E90"/>
    <mergeCell ref="R89:R90"/>
    <mergeCell ref="A91:A92"/>
    <mergeCell ref="B91:B92"/>
    <mergeCell ref="D91:D92"/>
    <mergeCell ref="E91:E92"/>
    <mergeCell ref="R91:R92"/>
    <mergeCell ref="D86:D87"/>
    <mergeCell ref="E86:E87"/>
    <mergeCell ref="R86:R87"/>
    <mergeCell ref="A88:R88"/>
    <mergeCell ref="B80:B81"/>
    <mergeCell ref="D80:D81"/>
    <mergeCell ref="E80:E81"/>
    <mergeCell ref="R80:R81"/>
    <mergeCell ref="A84:R84"/>
    <mergeCell ref="A85:R85"/>
    <mergeCell ref="A77:R77"/>
    <mergeCell ref="A78:A79"/>
    <mergeCell ref="B78:B79"/>
    <mergeCell ref="D78:D79"/>
    <mergeCell ref="E78:E79"/>
    <mergeCell ref="R78:R79"/>
    <mergeCell ref="A74:A75"/>
    <mergeCell ref="B74:B75"/>
    <mergeCell ref="D74:D75"/>
    <mergeCell ref="E74:E75"/>
    <mergeCell ref="R74:R75"/>
    <mergeCell ref="A76:R76"/>
    <mergeCell ref="A71:R71"/>
    <mergeCell ref="A72:A73"/>
    <mergeCell ref="B72:B73"/>
    <mergeCell ref="D72:D73"/>
    <mergeCell ref="E72:E73"/>
    <mergeCell ref="R72:R73"/>
    <mergeCell ref="A66:A67"/>
    <mergeCell ref="B66:B67"/>
    <mergeCell ref="D66:D67"/>
    <mergeCell ref="E66:E67"/>
    <mergeCell ref="R66:R67"/>
    <mergeCell ref="A70:R70"/>
    <mergeCell ref="A62:A63"/>
    <mergeCell ref="B62:B63"/>
    <mergeCell ref="D62:D63"/>
    <mergeCell ref="E62:E63"/>
    <mergeCell ref="R62:R63"/>
    <mergeCell ref="A64:A65"/>
    <mergeCell ref="B64:B65"/>
    <mergeCell ref="D64:D65"/>
    <mergeCell ref="E64:E65"/>
    <mergeCell ref="R64:R65"/>
    <mergeCell ref="A59:A60"/>
    <mergeCell ref="B59:B60"/>
    <mergeCell ref="D59:D60"/>
    <mergeCell ref="E59:E60"/>
    <mergeCell ref="R59:R60"/>
    <mergeCell ref="A61:R61"/>
    <mergeCell ref="A55:A56"/>
    <mergeCell ref="B55:B56"/>
    <mergeCell ref="D55:D56"/>
    <mergeCell ref="E55:E56"/>
    <mergeCell ref="R55:R56"/>
    <mergeCell ref="A57:A58"/>
    <mergeCell ref="B57:B58"/>
    <mergeCell ref="D57:D58"/>
    <mergeCell ref="E57:E58"/>
    <mergeCell ref="R57:R58"/>
    <mergeCell ref="A52:A53"/>
    <mergeCell ref="B52:B53"/>
    <mergeCell ref="D52:D53"/>
    <mergeCell ref="E52:E53"/>
    <mergeCell ref="R52:R53"/>
    <mergeCell ref="A54:R54"/>
    <mergeCell ref="A47:R47"/>
    <mergeCell ref="A48:R48"/>
    <mergeCell ref="A49:R49"/>
    <mergeCell ref="A50:A51"/>
    <mergeCell ref="B50:B51"/>
    <mergeCell ref="D50:D51"/>
    <mergeCell ref="E50:E51"/>
    <mergeCell ref="R50:R51"/>
    <mergeCell ref="A42:R42"/>
    <mergeCell ref="A43:A44"/>
    <mergeCell ref="B43:B44"/>
    <mergeCell ref="D43:D44"/>
    <mergeCell ref="E43:E44"/>
    <mergeCell ref="R43:R44"/>
    <mergeCell ref="A38:R38"/>
    <mergeCell ref="A39:A40"/>
    <mergeCell ref="B39:B40"/>
    <mergeCell ref="D39:D40"/>
    <mergeCell ref="E39:E40"/>
    <mergeCell ref="A41:R41"/>
    <mergeCell ref="A35:R35"/>
    <mergeCell ref="A36:A37"/>
    <mergeCell ref="B36:B37"/>
    <mergeCell ref="D36:D37"/>
    <mergeCell ref="E36:E37"/>
    <mergeCell ref="R36:R37"/>
    <mergeCell ref="A31:A32"/>
    <mergeCell ref="B31:B32"/>
    <mergeCell ref="D31:D32"/>
    <mergeCell ref="E31:E32"/>
    <mergeCell ref="R31:R32"/>
    <mergeCell ref="A33:R33"/>
    <mergeCell ref="A28:R28"/>
    <mergeCell ref="A29:A30"/>
    <mergeCell ref="B29:B30"/>
    <mergeCell ref="D29:D30"/>
    <mergeCell ref="E29:E30"/>
    <mergeCell ref="R29:R30"/>
    <mergeCell ref="A24:A25"/>
    <mergeCell ref="B24:B25"/>
    <mergeCell ref="D24:D25"/>
    <mergeCell ref="E24:E25"/>
    <mergeCell ref="R24:R25"/>
    <mergeCell ref="A26:A27"/>
    <mergeCell ref="B26:B27"/>
    <mergeCell ref="D26:D27"/>
    <mergeCell ref="E26:E27"/>
    <mergeCell ref="R26:R27"/>
    <mergeCell ref="A20:A21"/>
    <mergeCell ref="B20:B21"/>
    <mergeCell ref="D20:D21"/>
    <mergeCell ref="E20:E21"/>
    <mergeCell ref="R20:R21"/>
    <mergeCell ref="A22:A23"/>
    <mergeCell ref="B22:B23"/>
    <mergeCell ref="D22:D23"/>
    <mergeCell ref="E22:E23"/>
    <mergeCell ref="R22:R23"/>
    <mergeCell ref="A17:A18"/>
    <mergeCell ref="B17:B18"/>
    <mergeCell ref="D17:D18"/>
    <mergeCell ref="E17:E18"/>
    <mergeCell ref="R17:R18"/>
    <mergeCell ref="A19:R19"/>
    <mergeCell ref="A14:R14"/>
    <mergeCell ref="A15:A16"/>
    <mergeCell ref="B15:B16"/>
    <mergeCell ref="D15:D16"/>
    <mergeCell ref="E15:E16"/>
    <mergeCell ref="R15:R16"/>
    <mergeCell ref="A10:R10"/>
    <mergeCell ref="B11:B12"/>
    <mergeCell ref="D11:D12"/>
    <mergeCell ref="E11:E12"/>
    <mergeCell ref="R11:R12"/>
    <mergeCell ref="A13:R13"/>
    <mergeCell ref="G7:G9"/>
    <mergeCell ref="H7:Q7"/>
    <mergeCell ref="H8:I8"/>
    <mergeCell ref="J8:K8"/>
    <mergeCell ref="L8:M8"/>
    <mergeCell ref="N8:O8"/>
    <mergeCell ref="P8:Q8"/>
    <mergeCell ref="L1:R3"/>
    <mergeCell ref="A4:R4"/>
    <mergeCell ref="A6:A9"/>
    <mergeCell ref="B6:B9"/>
    <mergeCell ref="C6:C9"/>
    <mergeCell ref="D6:D9"/>
    <mergeCell ref="E6:E9"/>
    <mergeCell ref="F6:Q6"/>
    <mergeCell ref="R6:R9"/>
    <mergeCell ref="F7:F9"/>
  </mergeCells>
  <printOptions headings="1" gridLines="1"/>
  <pageMargins left="0.98425196850393704" right="0" top="0" bottom="0" header="0.31496062992125984" footer="0.31496062992125984"/>
  <pageSetup paperSize="9" scale="50" orientation="landscape" r:id="rId1"/>
  <rowBreaks count="1" manualBreakCount="1"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 2016 </vt:lpstr>
      <vt:lpstr>отчет 3 квартал 2016 </vt:lpstr>
      <vt:lpstr>'отчет 2016 '!Заголовки_для_печати</vt:lpstr>
      <vt:lpstr>'отчет 3 квартал 2016 '!Заголовки_для_печати</vt:lpstr>
      <vt:lpstr>'отчет 2016 '!Область_печати</vt:lpstr>
      <vt:lpstr>'отчет 3 квартал 2016 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ezagorujko</dc:creator>
  <cp:lastModifiedBy>oem</cp:lastModifiedBy>
  <cp:lastPrinted>2017-01-30T11:24:42Z</cp:lastPrinted>
  <dcterms:created xsi:type="dcterms:W3CDTF">2014-09-17T11:52:54Z</dcterms:created>
  <dcterms:modified xsi:type="dcterms:W3CDTF">2017-02-10T08:43:52Z</dcterms:modified>
</cp:coreProperties>
</file>